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<sst xmlns="http://schemas.openxmlformats.org/spreadsheetml/2006/main" count="8129" uniqueCount="5280">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</sst>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6" xfId="0"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6"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69" xfId="0" applyBorder="1" applyAlignment="1">
      <alignment horizontal="left" vertical="top" shrinkToFit="1"/>
    </xf>
    <xf numFmtId="0" fontId="0" fillId="0" borderId="44" xfId="0" applyBorder="1" applyAlignment="1">
      <alignment horizontal="left" vertical="top" shrinkToFit="1"/>
    </xf>
    <xf numFmtId="0" fontId="0" fillId="0" borderId="7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1"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72"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73" xfId="0" applyNumberFormat="1" applyFont="1" applyBorder="1" applyAlignment="1">
      <alignment horizontal="center" vertical="center" wrapText="1"/>
    </xf>
    <xf numFmtId="0" fontId="0" fillId="0" borderId="47" xfId="0"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74"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74" xfId="0" applyFont="1" applyBorder="1" applyAlignment="1">
      <alignment horizontal="justify" vertical="top" wrapText="1"/>
    </xf>
    <xf numFmtId="0" fontId="0" fillId="0" borderId="21" xfId="0" applyFont="1" applyBorder="1" applyAlignment="1">
      <alignment horizontal="justify" vertical="top"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77" xfId="0" applyBorder="1" applyAlignment="1">
      <alignment horizontal="center"/>
    </xf>
    <xf numFmtId="0" fontId="0" fillId="0" borderId="74"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40" xfId="0" applyBorder="1" applyAlignment="1">
      <alignment horizontal="left" vertical="top" shrinkToFit="1"/>
    </xf>
    <xf numFmtId="0" fontId="0" fillId="0" borderId="75" xfId="0" applyBorder="1" applyAlignment="1">
      <alignment horizontal="left" vertical="top" shrinkToFit="1"/>
    </xf>
    <xf numFmtId="0" fontId="0" fillId="0" borderId="76" xfId="0" applyBorder="1" applyAlignment="1">
      <alignment horizontal="left" vertical="top"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38"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5" xfId="0" applyBorder="1" applyAlignment="1">
      <alignment horizontal="center" vertical="top" shrinkToFit="1"/>
    </xf>
    <xf numFmtId="0" fontId="0" fillId="0" borderId="82"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22" xfId="0" applyBorder="1" applyAlignment="1">
      <alignment horizontal="left" vertical="center" shrinkToFit="1"/>
    </xf>
    <xf numFmtId="0" fontId="0" fillId="0" borderId="32" xfId="0" applyBorder="1" applyAlignment="1">
      <alignment horizontal="left" vertical="center" shrinkToFit="1"/>
    </xf>
    <xf numFmtId="0" fontId="0" fillId="0" borderId="74" xfId="0" applyBorder="1" applyAlignment="1">
      <alignment horizontal="right" vertical="top"/>
    </xf>
    <xf numFmtId="0" fontId="0" fillId="0" borderId="21" xfId="0" applyBorder="1" applyAlignment="1">
      <alignment horizontal="right" vertical="top"/>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74"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48" xfId="0" applyBorder="1" applyAlignment="1">
      <alignment horizontal="left" vertical="top" shrinkToFit="1"/>
    </xf>
    <xf numFmtId="0" fontId="0" fillId="0" borderId="77"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1" xfId="0" applyBorder="1" applyAlignment="1">
      <alignment horizontal="left" vertical="top" shrinkToFit="1"/>
    </xf>
    <xf numFmtId="0" fontId="0" fillId="0" borderId="83"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6" xfId="0" applyBorder="1" applyAlignment="1">
      <alignment horizontal="left" vertical="top" shrinkToFit="1"/>
    </xf>
    <xf numFmtId="0" fontId="0" fillId="0" borderId="69" xfId="0" applyBorder="1" applyAlignment="1">
      <alignment horizontal="justify" vertical="justify" wrapText="1"/>
    </xf>
    <xf numFmtId="0" fontId="0" fillId="0" borderId="44" xfId="0" applyBorder="1" applyAlignment="1">
      <alignment horizontal="justify" vertical="justify" wrapText="1"/>
    </xf>
    <xf numFmtId="0" fontId="0" fillId="0" borderId="70"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82"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7" xfId="0" applyFont="1" applyFill="1" applyBorder="1" applyAlignment="1">
      <alignment horizontal="center"/>
    </xf>
    <xf numFmtId="0" fontId="14" fillId="0" borderId="87"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30"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13" fillId="0" borderId="88" xfId="0" applyFont="1" applyBorder="1" applyAlignment="1">
      <alignment horizontal="left"/>
    </xf>
    <xf numFmtId="0" fontId="13" fillId="0" borderId="89" xfId="0" applyFont="1" applyBorder="1" applyAlignment="1">
      <alignment horizontal="left"/>
    </xf>
    <xf numFmtId="0" fontId="14" fillId="0" borderId="89" xfId="0" applyFont="1" applyBorder="1" applyAlignment="1">
      <alignment horizontal="center"/>
    </xf>
    <xf numFmtId="0" fontId="14" fillId="0" borderId="69" xfId="0" applyFont="1" applyBorder="1" applyAlignment="1">
      <alignment horizontal="center"/>
    </xf>
    <xf numFmtId="0" fontId="14" fillId="0" borderId="44" xfId="0" applyFont="1" applyBorder="1" applyAlignment="1">
      <alignment horizontal="center"/>
    </xf>
    <xf numFmtId="0" fontId="14" fillId="0" borderId="70"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83" xfId="0" applyFont="1" applyFill="1" applyBorder="1" applyAlignment="1">
      <alignment horizontal="center" vertical="center" wrapText="1"/>
    </xf>
    <xf numFmtId="0" fontId="14" fillId="36" borderId="78"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9" xfId="0" applyFont="1" applyFill="1" applyBorder="1" applyAlignment="1">
      <alignment horizontal="center" vertical="center"/>
    </xf>
    <xf numFmtId="0" fontId="14" fillId="36" borderId="75" xfId="0" applyFont="1" applyFill="1" applyBorder="1" applyAlignment="1">
      <alignment horizontal="center" vertical="center"/>
    </xf>
    <xf numFmtId="0" fontId="14" fillId="36" borderId="82" xfId="0" applyFont="1" applyFill="1" applyBorder="1" applyAlignment="1">
      <alignment horizontal="center" vertical="center"/>
    </xf>
    <xf numFmtId="0" fontId="14" fillId="0" borderId="78" xfId="0" applyFont="1"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7" fillId="0" borderId="0" xfId="0" applyFont="1" applyAlignment="1">
      <alignment horizontal="left" vertical="top" wrapText="1"/>
    </xf>
    <xf numFmtId="0" fontId="30" fillId="36" borderId="30" xfId="0" applyFont="1" applyFill="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83" xfId="0" applyBorder="1" applyAlignment="1">
      <alignment horizontal="center"/>
    </xf>
    <xf numFmtId="0" fontId="0" fillId="0" borderId="78"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5"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0" xfId="0" applyFont="1" applyAlignment="1">
      <alignment horizontal="justify" vertical="top" wrapText="1"/>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8" fillId="0" borderId="0" xfId="0" applyFont="1" applyAlignment="1">
      <alignment horizontal="left"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79" xfId="0" applyFont="1" applyBorder="1" applyAlignment="1">
      <alignment horizontal="center"/>
    </xf>
    <xf numFmtId="0" fontId="14" fillId="0" borderId="75" xfId="0" applyFont="1" applyBorder="1" applyAlignment="1">
      <alignment horizontal="center"/>
    </xf>
    <xf numFmtId="0" fontId="14" fillId="0" borderId="82" xfId="0" applyFont="1" applyBorder="1" applyAlignment="1">
      <alignment horizontal="center"/>
    </xf>
    <xf numFmtId="0" fontId="14" fillId="0" borderId="72" xfId="0" applyFont="1" applyBorder="1" applyAlignment="1">
      <alignment horizontal="center"/>
    </xf>
    <xf numFmtId="0" fontId="37" fillId="37" borderId="30" xfId="0" applyFont="1" applyFill="1" applyBorder="1" applyAlignment="1" applyProtection="1">
      <alignment horizontal="right"/>
      <protection hidden="1"/>
    </xf>
    <xf numFmtId="0" fontId="37" fillId="44"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37" fillId="44" borderId="18" xfId="0" applyFont="1" applyFill="1" applyBorder="1" applyAlignment="1" applyProtection="1">
      <alignment horizontal="center" vertical="center"/>
      <protection hidden="1"/>
    </xf>
    <xf numFmtId="0" fontId="37" fillId="44"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19" xfId="0" applyFont="1" applyFill="1" applyBorder="1" applyAlignment="1" applyProtection="1">
      <alignment horizontal="center" vertical="center"/>
      <protection hidden="1"/>
    </xf>
    <xf numFmtId="0" fontId="17" fillId="45" borderId="20" xfId="0" applyFont="1" applyFill="1" applyBorder="1" applyAlignment="1" applyProtection="1">
      <alignment horizontal="center" vertical="center"/>
      <protection hidden="1"/>
    </xf>
    <xf numFmtId="0" fontId="23" fillId="36" borderId="67"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6"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18" xfId="0" applyFont="1" applyFill="1" applyBorder="1" applyAlignment="1" applyProtection="1">
      <alignment horizontal="center" vertical="center"/>
      <protection hidden="1"/>
    </xf>
    <xf numFmtId="0" fontId="33" fillId="45" borderId="19" xfId="0" applyFont="1" applyFill="1" applyBorder="1" applyAlignment="1" applyProtection="1">
      <alignment horizontal="center" vertical="center"/>
      <protection hidden="1"/>
    </xf>
    <xf numFmtId="0" fontId="33" fillId="45"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19" xfId="0" applyFont="1" applyFill="1" applyBorder="1" applyAlignment="1" applyProtection="1">
      <alignment horizontal="center" vertical="center"/>
      <protection hidden="1"/>
    </xf>
    <xf numFmtId="0" fontId="11" fillId="45"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1"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3165</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2" t="s">
        <v>3197</v>
      </c>
      <c r="B5" s="302"/>
      <c r="C5" s="302"/>
      <c r="D5" s="302"/>
      <c r="E5" s="302"/>
      <c r="F5" s="302"/>
      <c r="G5" s="302"/>
      <c r="H5" s="302"/>
      <c r="I5" s="302"/>
      <c r="J5" s="302"/>
      <c r="K5" s="302"/>
      <c r="L5" s="8"/>
      <c r="M5" s="8"/>
      <c r="N5" s="8"/>
    </row>
    <row r="6" spans="1:14" ht="15">
      <c r="A6" s="302" t="s">
        <v>4343</v>
      </c>
      <c r="B6" s="302"/>
      <c r="C6" s="302"/>
      <c r="D6" s="302"/>
      <c r="E6" s="302"/>
      <c r="F6" s="302"/>
      <c r="G6" s="302"/>
      <c r="H6" s="302"/>
      <c r="I6" s="302"/>
      <c r="J6" s="302"/>
      <c r="K6" s="302"/>
      <c r="L6" s="8"/>
      <c r="M6" s="8"/>
      <c r="N6" s="8"/>
    </row>
    <row r="8" spans="2:14" ht="15">
      <c r="B8" s="8"/>
      <c r="C8" s="90" t="s">
        <v>728</v>
      </c>
      <c r="D8" s="291" t="str">
        <f>ENTRADA!$D$14</f>
        <v>Município de Agudo</v>
      </c>
      <c r="E8" s="291"/>
      <c r="F8" s="291"/>
      <c r="G8" s="291"/>
      <c r="H8" s="291"/>
      <c r="I8" s="291"/>
      <c r="J8" s="291"/>
      <c r="K8" s="291"/>
      <c r="L8" s="8"/>
      <c r="M8" s="8"/>
      <c r="N8" s="8"/>
    </row>
    <row r="9" spans="2:14" ht="15">
      <c r="B9" s="3" t="s">
        <v>3198</v>
      </c>
      <c r="C9" s="3"/>
      <c r="D9" s="3"/>
      <c r="E9" s="3"/>
      <c r="F9" s="3"/>
      <c r="G9" s="3"/>
      <c r="H9" s="3"/>
      <c r="I9" s="3"/>
      <c r="J9" s="3"/>
      <c r="K9" s="3"/>
      <c r="L9" s="3"/>
      <c r="M9" s="3"/>
      <c r="N9" s="3"/>
    </row>
    <row r="10" spans="1:14" ht="43.5" customHeight="1">
      <c r="A10" s="345" t="s">
        <v>2860</v>
      </c>
      <c r="B10" s="345"/>
      <c r="C10" s="345"/>
      <c r="D10" s="345"/>
      <c r="E10" s="345"/>
      <c r="F10" s="345"/>
      <c r="G10" s="345"/>
      <c r="H10" s="345"/>
      <c r="I10" s="345"/>
      <c r="J10" s="345"/>
      <c r="K10" s="345"/>
      <c r="L10" s="8"/>
      <c r="M10" s="8"/>
      <c r="N10" s="8"/>
    </row>
    <row r="11" spans="2:14" ht="15">
      <c r="B11" s="3"/>
      <c r="C11" s="3"/>
      <c r="D11" s="3"/>
      <c r="E11" s="3"/>
      <c r="F11" s="3"/>
      <c r="G11" s="3"/>
      <c r="H11" s="3"/>
      <c r="I11" s="3"/>
      <c r="J11" s="3"/>
      <c r="K11" s="3"/>
      <c r="L11" s="3"/>
      <c r="M11" s="3"/>
      <c r="N11" s="3"/>
    </row>
    <row r="12" spans="2:14" ht="15">
      <c r="B12" s="8"/>
      <c r="C12" s="301" t="s">
        <v>3199</v>
      </c>
      <c r="D12" s="301"/>
      <c r="E12" s="301"/>
      <c r="F12" s="301"/>
      <c r="G12" s="301"/>
      <c r="H12" s="301"/>
      <c r="I12" s="301"/>
      <c r="J12" s="301"/>
      <c r="K12" s="301"/>
      <c r="L12" s="8"/>
      <c r="M12" s="8"/>
      <c r="N12" s="8"/>
    </row>
    <row r="13" spans="2:14" ht="15.75" thickBot="1">
      <c r="B13" s="3"/>
      <c r="C13" s="3"/>
      <c r="D13" s="3"/>
      <c r="E13" s="3"/>
      <c r="F13" s="3"/>
      <c r="G13" s="3"/>
      <c r="H13" s="3"/>
      <c r="I13" s="3"/>
      <c r="J13" s="3"/>
      <c r="K13" s="3"/>
      <c r="L13" s="3"/>
      <c r="M13" s="3"/>
      <c r="N13" s="3"/>
    </row>
    <row r="14" spans="2:14" ht="15.75" customHeight="1">
      <c r="B14" s="336" t="str">
        <f>ENTRADA!$D$14</f>
        <v>Município de Agudo</v>
      </c>
      <c r="C14" s="337"/>
      <c r="D14" s="337"/>
      <c r="E14" s="337"/>
      <c r="F14" s="337"/>
      <c r="G14" s="338"/>
      <c r="H14" s="314" t="s">
        <v>3201</v>
      </c>
      <c r="I14" s="320"/>
      <c r="J14" s="304">
        <f>VLOOKUP(B14,B_DADOS!A3:Z499,2,FALSE)</f>
        <v>430010</v>
      </c>
      <c r="K14" s="346" t="s">
        <v>3170</v>
      </c>
      <c r="L14" s="3"/>
      <c r="M14" s="3"/>
      <c r="N14" s="3"/>
    </row>
    <row r="15" spans="2:14" ht="15.75" customHeight="1" thickBot="1">
      <c r="B15" s="339"/>
      <c r="C15" s="340"/>
      <c r="D15" s="340"/>
      <c r="E15" s="340"/>
      <c r="F15" s="340"/>
      <c r="G15" s="341"/>
      <c r="H15" s="315"/>
      <c r="I15" s="321"/>
      <c r="J15" s="306"/>
      <c r="K15" s="347"/>
      <c r="L15" s="3"/>
      <c r="M15" s="3"/>
      <c r="N15" s="3"/>
    </row>
    <row r="16" spans="2:14" ht="15.75" customHeight="1">
      <c r="B16" s="314" t="s">
        <v>3200</v>
      </c>
      <c r="C16" s="326">
        <f>VLOOKUP(ENTRADA!D14,B_DADOS!A3:Z499,26,FALSE)</f>
        <v>13845998000177</v>
      </c>
      <c r="D16" s="327"/>
      <c r="E16" s="342" t="s">
        <v>3172</v>
      </c>
      <c r="F16" s="307" t="str">
        <f>VLOOKUP(B14,B_DADOS!A3:Z499,17,FALSE)</f>
        <v>Avenida Concordia, n° 1274</v>
      </c>
      <c r="G16" s="307"/>
      <c r="H16" s="344"/>
      <c r="I16" s="344"/>
      <c r="J16" s="344"/>
      <c r="K16" s="304"/>
      <c r="L16" s="3"/>
      <c r="M16" s="3"/>
      <c r="N16" s="3"/>
    </row>
    <row r="17" spans="2:14" ht="15.75" customHeight="1" thickBot="1">
      <c r="B17" s="315"/>
      <c r="C17" s="328"/>
      <c r="D17" s="329"/>
      <c r="E17" s="343"/>
      <c r="F17" s="308"/>
      <c r="G17" s="308"/>
      <c r="H17" s="308"/>
      <c r="I17" s="308"/>
      <c r="J17" s="308"/>
      <c r="K17" s="306"/>
      <c r="L17" s="3"/>
      <c r="M17" s="3"/>
      <c r="N17" s="3"/>
    </row>
    <row r="18" spans="2:14" ht="15.75" customHeight="1">
      <c r="B18" s="314" t="s">
        <v>3202</v>
      </c>
      <c r="C18" s="316">
        <f>VLOOKUP(B14,B_DADOS!A3:Z499,24,FALSE)</f>
        <v>96540000</v>
      </c>
      <c r="D18" s="317"/>
      <c r="E18" s="303" t="s">
        <v>3134</v>
      </c>
      <c r="F18" s="307"/>
      <c r="G18" s="307"/>
      <c r="H18" s="307"/>
      <c r="I18" s="307"/>
      <c r="J18" s="307"/>
      <c r="K18" s="304"/>
      <c r="L18" s="3"/>
      <c r="M18" s="3"/>
      <c r="N18" s="3"/>
    </row>
    <row r="19" spans="2:14" ht="15.75" customHeight="1" thickBot="1">
      <c r="B19" s="315"/>
      <c r="C19" s="318"/>
      <c r="D19" s="319"/>
      <c r="E19" s="305"/>
      <c r="F19" s="308"/>
      <c r="G19" s="308"/>
      <c r="H19" s="308"/>
      <c r="I19" s="308"/>
      <c r="J19" s="308"/>
      <c r="K19" s="306"/>
      <c r="L19" s="3"/>
      <c r="M19" s="3"/>
      <c r="N19" s="3"/>
    </row>
    <row r="20" spans="2:14" ht="15" customHeight="1">
      <c r="B20" s="314" t="s">
        <v>3178</v>
      </c>
      <c r="C20" s="320"/>
      <c r="D20" s="307" t="str">
        <f>VLOOKUP(B14,B_DADOS!A3:Z499,10,FALSE)</f>
        <v>Valério Vili Trebien </v>
      </c>
      <c r="E20" s="307"/>
      <c r="F20" s="307"/>
      <c r="G20" s="307"/>
      <c r="H20" s="304"/>
      <c r="I20" s="303" t="s">
        <v>3179</v>
      </c>
      <c r="J20" s="307"/>
      <c r="K20" s="304"/>
      <c r="L20" s="3"/>
      <c r="M20" s="3"/>
      <c r="N20" s="3"/>
    </row>
    <row r="21" spans="2:14" ht="15.75" customHeight="1" thickBot="1">
      <c r="B21" s="315"/>
      <c r="C21" s="321"/>
      <c r="D21" s="308"/>
      <c r="E21" s="308"/>
      <c r="F21" s="308"/>
      <c r="G21" s="308"/>
      <c r="H21" s="306"/>
      <c r="I21" s="305"/>
      <c r="J21" s="308"/>
      <c r="K21" s="306"/>
      <c r="L21" s="3"/>
      <c r="M21" s="3"/>
      <c r="N21" s="3"/>
    </row>
    <row r="22" spans="2:14" ht="15" customHeight="1">
      <c r="B22" s="330" t="s">
        <v>3203</v>
      </c>
      <c r="C22" s="331"/>
      <c r="D22" s="331"/>
      <c r="E22" s="332"/>
      <c r="F22" s="314" t="s">
        <v>3174</v>
      </c>
      <c r="G22" s="320"/>
      <c r="H22" s="322" t="str">
        <f>VLOOKUP(B14,B_DADOS!A3:Z499,12,FALSE)</f>
        <v>55 - 3265-1144 / 3265-1142</v>
      </c>
      <c r="I22" s="322"/>
      <c r="J22" s="322"/>
      <c r="K22" s="323"/>
      <c r="L22" s="3"/>
      <c r="M22" s="3"/>
      <c r="N22" s="3"/>
    </row>
    <row r="23" spans="2:14" ht="15.75" thickBot="1">
      <c r="B23" s="333"/>
      <c r="C23" s="334"/>
      <c r="D23" s="334"/>
      <c r="E23" s="335"/>
      <c r="F23" s="315"/>
      <c r="G23" s="321"/>
      <c r="H23" s="324"/>
      <c r="I23" s="324"/>
      <c r="J23" s="324"/>
      <c r="K23" s="325"/>
      <c r="L23" s="3"/>
      <c r="M23" s="3"/>
      <c r="N23" s="3"/>
    </row>
    <row r="24" spans="2:14" ht="15.75" thickBot="1">
      <c r="B24" s="298" t="s">
        <v>110</v>
      </c>
      <c r="C24" s="299"/>
      <c r="D24" s="299"/>
      <c r="E24" s="299"/>
      <c r="F24" s="299"/>
      <c r="G24" s="299"/>
      <c r="H24" s="299"/>
      <c r="I24" s="299"/>
      <c r="J24" s="299"/>
      <c r="K24" s="300"/>
      <c r="L24" s="3"/>
      <c r="M24" s="3"/>
      <c r="N24" s="3"/>
    </row>
    <row r="25" spans="2:11" ht="15" customHeight="1">
      <c r="B25" s="303" t="s">
        <v>111</v>
      </c>
      <c r="C25" s="304"/>
      <c r="D25" s="303" t="s">
        <v>112</v>
      </c>
      <c r="E25" s="304"/>
      <c r="F25" s="303" t="s">
        <v>113</v>
      </c>
      <c r="G25" s="307"/>
      <c r="H25" s="307"/>
      <c r="I25" s="307"/>
      <c r="J25" s="307"/>
      <c r="K25" s="304"/>
    </row>
    <row r="26" spans="2:11" ht="15" customHeight="1" thickBot="1">
      <c r="B26" s="305"/>
      <c r="C26" s="306"/>
      <c r="D26" s="305"/>
      <c r="E26" s="306"/>
      <c r="F26" s="305"/>
      <c r="G26" s="308"/>
      <c r="H26" s="308"/>
      <c r="I26" s="308"/>
      <c r="J26" s="308"/>
      <c r="K26" s="306"/>
    </row>
    <row r="27" ht="15" customHeight="1"/>
    <row r="28" spans="2:11" ht="15" customHeight="1">
      <c r="B28" s="302" t="s">
        <v>3204</v>
      </c>
      <c r="C28" s="302"/>
      <c r="D28" s="302"/>
      <c r="E28" s="302"/>
      <c r="F28" s="302"/>
      <c r="G28" s="302"/>
      <c r="H28" s="302"/>
      <c r="I28" s="302"/>
      <c r="J28" s="302"/>
      <c r="K28" s="302"/>
    </row>
    <row r="30" spans="2:11" ht="15">
      <c r="B30" s="301" t="s">
        <v>3205</v>
      </c>
      <c r="C30" s="301"/>
      <c r="D30" s="301"/>
      <c r="E30" s="301"/>
      <c r="F30" s="301"/>
      <c r="G30" s="301"/>
      <c r="H30" s="301"/>
      <c r="I30" s="301"/>
      <c r="J30" s="301"/>
      <c r="K30" s="301"/>
    </row>
    <row r="31" ht="15.75" thickBot="1"/>
    <row r="32" spans="2:11" ht="15">
      <c r="B32" s="9"/>
      <c r="C32" s="286" t="s">
        <v>3206</v>
      </c>
      <c r="D32" s="286"/>
      <c r="E32" s="286"/>
      <c r="F32" s="286"/>
      <c r="G32" s="286"/>
      <c r="H32" s="286"/>
      <c r="I32" s="286"/>
      <c r="J32" s="286"/>
      <c r="K32" s="287"/>
    </row>
    <row r="33" spans="2:11" ht="15">
      <c r="B33" s="10"/>
      <c r="C33" s="294" t="s">
        <v>3207</v>
      </c>
      <c r="D33" s="294"/>
      <c r="E33" s="294"/>
      <c r="F33" s="294"/>
      <c r="G33" s="294"/>
      <c r="H33" s="294"/>
      <c r="I33" s="294"/>
      <c r="J33" s="294"/>
      <c r="K33" s="295"/>
    </row>
    <row r="34" spans="2:11" ht="15">
      <c r="B34" s="10"/>
      <c r="C34" s="294" t="s">
        <v>3217</v>
      </c>
      <c r="D34" s="294"/>
      <c r="E34" s="294"/>
      <c r="F34" s="294"/>
      <c r="G34" s="294"/>
      <c r="H34" s="294"/>
      <c r="I34" s="294"/>
      <c r="J34" s="294"/>
      <c r="K34" s="295"/>
    </row>
    <row r="35" spans="2:11" ht="15">
      <c r="B35" s="10"/>
      <c r="C35" s="296" t="s">
        <v>3216</v>
      </c>
      <c r="D35" s="296"/>
      <c r="E35" s="296"/>
      <c r="F35" s="296"/>
      <c r="G35" s="296"/>
      <c r="H35" s="296"/>
      <c r="I35" s="296"/>
      <c r="J35" s="296"/>
      <c r="K35" s="297"/>
    </row>
    <row r="36" spans="2:11" ht="15.75" thickBot="1">
      <c r="B36" s="6"/>
      <c r="C36" s="288" t="s">
        <v>3208</v>
      </c>
      <c r="D36" s="288"/>
      <c r="E36" s="288"/>
      <c r="F36" s="288"/>
      <c r="G36" s="288"/>
      <c r="H36" s="288"/>
      <c r="I36" s="288"/>
      <c r="J36" s="288"/>
      <c r="K36" s="289"/>
    </row>
    <row r="38" ht="15">
      <c r="B38" s="102" t="s">
        <v>3209</v>
      </c>
    </row>
    <row r="39" ht="15.75" thickBot="1"/>
    <row r="40" spans="2:11" ht="15">
      <c r="B40" s="9"/>
      <c r="C40" s="286" t="s">
        <v>3210</v>
      </c>
      <c r="D40" s="286"/>
      <c r="E40" s="286"/>
      <c r="F40" s="286"/>
      <c r="G40" s="286"/>
      <c r="H40" s="286"/>
      <c r="I40" s="286"/>
      <c r="J40" s="286"/>
      <c r="K40" s="287"/>
    </row>
    <row r="41" spans="2:11" ht="15.75" thickBot="1">
      <c r="B41" s="6"/>
      <c r="C41" s="11" t="s">
        <v>3211</v>
      </c>
      <c r="D41" s="5"/>
      <c r="E41" s="5"/>
      <c r="F41" s="5"/>
      <c r="G41" s="5"/>
      <c r="H41" s="5"/>
      <c r="I41" s="5"/>
      <c r="J41" s="5"/>
      <c r="K41" s="4"/>
    </row>
    <row r="43" ht="15">
      <c r="B43" s="102" t="s">
        <v>3212</v>
      </c>
    </row>
    <row r="44" ht="15.75" thickBot="1"/>
    <row r="45" spans="2:11" ht="15">
      <c r="B45" s="9"/>
      <c r="C45" s="286" t="s">
        <v>3213</v>
      </c>
      <c r="D45" s="286"/>
      <c r="E45" s="286"/>
      <c r="F45" s="286"/>
      <c r="G45" s="286"/>
      <c r="H45" s="286"/>
      <c r="I45" s="286"/>
      <c r="J45" s="286"/>
      <c r="K45" s="287"/>
    </row>
    <row r="46" spans="2:11" ht="15.75" thickBot="1">
      <c r="B46" s="6"/>
      <c r="C46" s="288" t="s">
        <v>3214</v>
      </c>
      <c r="D46" s="288"/>
      <c r="E46" s="288"/>
      <c r="F46" s="288"/>
      <c r="G46" s="288"/>
      <c r="H46" s="288"/>
      <c r="I46" s="288"/>
      <c r="J46" s="288"/>
      <c r="K46" s="289"/>
    </row>
    <row r="48" spans="2:11" ht="15">
      <c r="B48" s="102" t="s">
        <v>3215</v>
      </c>
      <c r="K48">
        <v>1</v>
      </c>
    </row>
    <row r="50" ht="15">
      <c r="C50" t="s">
        <v>3198</v>
      </c>
    </row>
    <row r="53" spans="1:11" ht="15">
      <c r="A53" s="290" t="s">
        <v>3197</v>
      </c>
      <c r="B53" s="290"/>
      <c r="C53" s="290"/>
      <c r="D53" s="290"/>
      <c r="E53" s="290"/>
      <c r="F53" s="290"/>
      <c r="G53" s="290"/>
      <c r="H53" s="290"/>
      <c r="I53" s="290"/>
      <c r="J53" s="290"/>
      <c r="K53" s="290"/>
    </row>
    <row r="54" spans="1:11" ht="15">
      <c r="A54" s="290" t="s">
        <v>4344</v>
      </c>
      <c r="B54" s="290"/>
      <c r="C54" s="290"/>
      <c r="D54" s="290"/>
      <c r="E54" s="290"/>
      <c r="F54" s="290"/>
      <c r="G54" s="290"/>
      <c r="H54" s="290"/>
      <c r="I54" s="290"/>
      <c r="J54" s="290"/>
      <c r="K54" s="290"/>
    </row>
    <row r="55" spans="1:11" ht="15">
      <c r="A55" s="3"/>
      <c r="B55" s="3"/>
      <c r="C55" s="3"/>
      <c r="D55" s="3"/>
      <c r="E55" s="3"/>
      <c r="F55" s="3"/>
      <c r="G55" s="3"/>
      <c r="H55" s="3"/>
      <c r="I55" s="3"/>
      <c r="J55" s="3"/>
      <c r="K55" s="3"/>
    </row>
    <row r="56" spans="1:11" ht="15">
      <c r="A56" s="3"/>
      <c r="B56" s="3"/>
      <c r="C56" s="90" t="s">
        <v>728</v>
      </c>
      <c r="D56" s="291" t="str">
        <f>ENTRADA!$D$14</f>
        <v>Município de Agudo</v>
      </c>
      <c r="E56" s="291"/>
      <c r="F56" s="291"/>
      <c r="G56" s="291"/>
      <c r="H56" s="291"/>
      <c r="I56" s="291"/>
      <c r="J56" s="291"/>
      <c r="K56" s="291"/>
    </row>
    <row r="57" spans="1:11" ht="15.75" thickBot="1">
      <c r="A57" s="290"/>
      <c r="B57" s="290"/>
      <c r="C57" s="290"/>
      <c r="D57" s="290"/>
      <c r="E57" s="290"/>
      <c r="F57" s="290"/>
      <c r="G57" s="290"/>
      <c r="H57" s="290"/>
      <c r="I57" s="290"/>
      <c r="J57" s="290"/>
      <c r="K57" s="290"/>
    </row>
    <row r="58" spans="1:14" ht="15">
      <c r="A58" s="88"/>
      <c r="B58" s="9"/>
      <c r="C58" s="286" t="s">
        <v>3213</v>
      </c>
      <c r="D58" s="286"/>
      <c r="E58" s="286"/>
      <c r="F58" s="286"/>
      <c r="G58" s="286"/>
      <c r="H58" s="286"/>
      <c r="I58" s="286"/>
      <c r="J58" s="286"/>
      <c r="K58" s="287"/>
      <c r="L58" s="3"/>
      <c r="M58" s="3"/>
      <c r="N58" s="3"/>
    </row>
    <row r="59" spans="2:11" ht="15.75" thickBot="1">
      <c r="B59" s="6"/>
      <c r="C59" s="288" t="s">
        <v>4333</v>
      </c>
      <c r="D59" s="288"/>
      <c r="E59" s="288"/>
      <c r="F59" s="288"/>
      <c r="G59" s="288"/>
      <c r="H59" s="288"/>
      <c r="I59" s="288"/>
      <c r="J59" s="288"/>
      <c r="K59" s="289"/>
    </row>
    <row r="61" ht="15">
      <c r="B61" s="102" t="s">
        <v>3218</v>
      </c>
    </row>
    <row r="62" ht="15.75" thickBot="1"/>
    <row r="63" spans="2:11" ht="15">
      <c r="B63" s="9"/>
      <c r="C63" s="12" t="s">
        <v>3219</v>
      </c>
      <c r="D63" s="12"/>
      <c r="E63" s="12"/>
      <c r="F63" s="12"/>
      <c r="G63" s="12"/>
      <c r="H63" s="12"/>
      <c r="I63" s="12"/>
      <c r="J63" s="12"/>
      <c r="K63" s="13"/>
    </row>
    <row r="64" spans="2:11" ht="15">
      <c r="B64" s="10"/>
      <c r="C64" s="292" t="s">
        <v>3223</v>
      </c>
      <c r="D64" s="292"/>
      <c r="E64" s="292"/>
      <c r="F64" s="292"/>
      <c r="G64" s="292"/>
      <c r="H64" s="292"/>
      <c r="I64" s="292"/>
      <c r="J64" s="292"/>
      <c r="K64" s="293"/>
    </row>
    <row r="65" spans="2:11" ht="15">
      <c r="B65" s="10"/>
      <c r="C65" s="294" t="s">
        <v>3220</v>
      </c>
      <c r="D65" s="294"/>
      <c r="E65" s="294"/>
      <c r="F65" s="294"/>
      <c r="G65" s="294"/>
      <c r="H65" s="294"/>
      <c r="I65" s="294"/>
      <c r="J65" s="294"/>
      <c r="K65" s="295"/>
    </row>
    <row r="66" spans="2:11" ht="15">
      <c r="B66" s="10"/>
      <c r="C66" s="294" t="s">
        <v>3221</v>
      </c>
      <c r="D66" s="294"/>
      <c r="E66" s="294"/>
      <c r="F66" s="294"/>
      <c r="G66" s="294"/>
      <c r="H66" s="294"/>
      <c r="I66" s="294"/>
      <c r="J66" s="294"/>
      <c r="K66" s="295"/>
    </row>
    <row r="67" spans="2:11" ht="15.75" thickBot="1">
      <c r="B67" s="6"/>
      <c r="C67" s="288" t="s">
        <v>3222</v>
      </c>
      <c r="D67" s="288"/>
      <c r="E67" s="288"/>
      <c r="F67" s="288"/>
      <c r="G67" s="288"/>
      <c r="H67" s="288"/>
      <c r="I67" s="288"/>
      <c r="J67" s="288"/>
      <c r="K67" s="289"/>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290" t="s">
        <v>3197</v>
      </c>
      <c r="B105" s="290"/>
      <c r="C105" s="290"/>
      <c r="D105" s="290"/>
      <c r="E105" s="290"/>
      <c r="F105" s="290"/>
      <c r="G105" s="290"/>
      <c r="H105" s="290"/>
      <c r="I105" s="290"/>
      <c r="J105" s="290"/>
      <c r="K105" s="290"/>
    </row>
    <row r="106" spans="1:11" ht="15">
      <c r="A106" s="290" t="s">
        <v>4344</v>
      </c>
      <c r="B106" s="290"/>
      <c r="C106" s="290"/>
      <c r="D106" s="290"/>
      <c r="E106" s="290"/>
      <c r="F106" s="290"/>
      <c r="G106" s="290"/>
      <c r="H106" s="290"/>
      <c r="I106" s="290"/>
      <c r="J106" s="290"/>
      <c r="K106" s="290"/>
    </row>
    <row r="107" spans="1:11" ht="15">
      <c r="A107" s="88"/>
      <c r="B107" s="88"/>
      <c r="C107" s="88"/>
      <c r="D107" s="88"/>
      <c r="E107" s="88"/>
      <c r="F107" s="88"/>
      <c r="G107" s="88"/>
      <c r="H107" s="88"/>
      <c r="I107" s="88"/>
      <c r="J107" s="88"/>
      <c r="K107" s="88"/>
    </row>
    <row r="108" spans="1:14" ht="15">
      <c r="A108" s="3"/>
      <c r="B108" s="3"/>
      <c r="C108" s="90" t="s">
        <v>728</v>
      </c>
      <c r="D108" s="291" t="str">
        <f>ENTRADA!$D$14</f>
        <v>Município de Agudo</v>
      </c>
      <c r="E108" s="291"/>
      <c r="F108" s="291"/>
      <c r="G108" s="291"/>
      <c r="H108" s="291"/>
      <c r="I108" s="291"/>
      <c r="J108" s="291"/>
      <c r="K108" s="291"/>
      <c r="L108" s="3"/>
      <c r="M108" s="3"/>
      <c r="N108" s="3"/>
    </row>
    <row r="109" spans="1:14" ht="15">
      <c r="A109" s="290"/>
      <c r="B109" s="290"/>
      <c r="C109" s="290"/>
      <c r="D109" s="290"/>
      <c r="E109" s="290"/>
      <c r="F109" s="290"/>
      <c r="G109" s="290"/>
      <c r="H109" s="290"/>
      <c r="I109" s="290"/>
      <c r="J109" s="290"/>
      <c r="K109" s="290"/>
      <c r="L109" s="3"/>
      <c r="M109" s="3"/>
      <c r="N109" s="3"/>
    </row>
    <row r="149" ht="15">
      <c r="K149">
        <v>3</v>
      </c>
    </row>
    <row r="158" spans="2:11" ht="15">
      <c r="B158" s="290" t="s">
        <v>3197</v>
      </c>
      <c r="C158" s="290"/>
      <c r="D158" s="290"/>
      <c r="E158" s="290"/>
      <c r="F158" s="290"/>
      <c r="G158" s="290"/>
      <c r="H158" s="290"/>
      <c r="I158" s="290"/>
      <c r="J158" s="290"/>
      <c r="K158" s="290"/>
    </row>
    <row r="159" spans="2:11" ht="15">
      <c r="B159" s="290" t="s">
        <v>4344</v>
      </c>
      <c r="C159" s="290"/>
      <c r="D159" s="290"/>
      <c r="E159" s="290"/>
      <c r="F159" s="290"/>
      <c r="G159" s="290"/>
      <c r="H159" s="290"/>
      <c r="I159" s="290"/>
      <c r="J159" s="290"/>
      <c r="K159" s="290"/>
    </row>
    <row r="160" spans="2:11" ht="15">
      <c r="B160" s="88"/>
      <c r="C160" s="88"/>
      <c r="D160" s="88"/>
      <c r="E160" s="88"/>
      <c r="F160" s="88"/>
      <c r="G160" s="88"/>
      <c r="H160" s="88"/>
      <c r="I160" s="88"/>
      <c r="J160" s="88"/>
      <c r="K160" s="88"/>
    </row>
    <row r="162" spans="3:11" ht="15">
      <c r="C162" s="90" t="s">
        <v>728</v>
      </c>
      <c r="D162" s="291" t="str">
        <f>ENTRADA!$D$14</f>
        <v>Município de Agudo</v>
      </c>
      <c r="E162" s="291"/>
      <c r="F162" s="291"/>
      <c r="G162" s="291"/>
      <c r="H162" s="291"/>
      <c r="I162" s="291"/>
      <c r="J162" s="291"/>
      <c r="K162" s="291"/>
    </row>
    <row r="163" spans="3:11" ht="15">
      <c r="C163" s="90"/>
      <c r="D163" s="100"/>
      <c r="E163" s="100"/>
      <c r="F163" s="100"/>
      <c r="G163" s="100"/>
      <c r="H163" s="100"/>
      <c r="I163" s="100"/>
      <c r="J163" s="100"/>
      <c r="K163" s="100"/>
    </row>
    <row r="165" spans="1:11" ht="15" customHeight="1">
      <c r="A165" s="313" t="s">
        <v>3225</v>
      </c>
      <c r="B165" s="313"/>
      <c r="C165" s="313"/>
      <c r="D165" s="313"/>
      <c r="E165" s="313"/>
      <c r="F165" s="313"/>
      <c r="G165" s="313"/>
      <c r="H165" s="313"/>
      <c r="I165" s="313"/>
      <c r="J165" s="313"/>
      <c r="K165" s="313"/>
    </row>
    <row r="167" ht="15" customHeight="1"/>
    <row r="182" spans="3:10" ht="15">
      <c r="C182" s="14" t="s">
        <v>3226</v>
      </c>
      <c r="D182" s="290"/>
      <c r="E182" s="290"/>
      <c r="F182" s="290"/>
      <c r="G182" s="290"/>
      <c r="H182" s="290"/>
      <c r="I182" s="290"/>
      <c r="J182" s="290"/>
    </row>
    <row r="183" spans="3:10" ht="15">
      <c r="C183" s="15" t="s">
        <v>3227</v>
      </c>
      <c r="D183" s="290"/>
      <c r="E183" s="290"/>
      <c r="F183" s="290"/>
      <c r="G183" s="290"/>
      <c r="H183" s="290"/>
      <c r="I183" s="290"/>
      <c r="J183" s="290"/>
    </row>
    <row r="184" spans="3:10" ht="15">
      <c r="C184" s="14" t="s">
        <v>3228</v>
      </c>
      <c r="D184" s="312"/>
      <c r="E184" s="312"/>
      <c r="F184" s="312"/>
      <c r="G184" s="312"/>
      <c r="H184" s="312"/>
      <c r="I184" s="312"/>
      <c r="J184" s="312"/>
    </row>
    <row r="186" spans="9:11" ht="15">
      <c r="I186" s="14" t="s">
        <v>3229</v>
      </c>
      <c r="J186" s="311">
        <f ca="1">TODAY()</f>
        <v>43923</v>
      </c>
      <c r="K186" s="311"/>
    </row>
    <row r="190" spans="4:10" ht="15">
      <c r="D190" s="310"/>
      <c r="E190" s="310"/>
      <c r="F190" s="310"/>
      <c r="G190" s="310"/>
      <c r="H190" s="310"/>
      <c r="I190" s="310"/>
      <c r="J190" s="29"/>
    </row>
    <row r="191" spans="4:10" ht="15">
      <c r="D191" s="309" t="s">
        <v>2848</v>
      </c>
      <c r="E191" s="309"/>
      <c r="F191" s="309"/>
      <c r="G191" s="309"/>
      <c r="H191" s="309"/>
      <c r="I191" s="309"/>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40">
      <selection activeCell="B44" sqref="B44:J44"/>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408" t="s">
        <v>5278</v>
      </c>
      <c r="C2" s="409"/>
      <c r="D2" s="409"/>
      <c r="E2" s="409"/>
      <c r="F2" s="409"/>
      <c r="G2" s="409"/>
      <c r="H2" s="409"/>
      <c r="I2" s="409"/>
      <c r="J2" s="409"/>
    </row>
    <row r="3" spans="2:10" ht="28.5" customHeight="1" thickBot="1">
      <c r="B3" s="402" t="s">
        <v>3168</v>
      </c>
      <c r="C3" s="403"/>
      <c r="D3" s="403"/>
      <c r="E3" s="403"/>
      <c r="F3" s="403"/>
      <c r="G3" s="403"/>
      <c r="H3" s="403"/>
      <c r="I3" s="403"/>
      <c r="J3" s="404"/>
    </row>
    <row r="4" spans="2:10" ht="12" customHeight="1" thickBot="1">
      <c r="B4" s="1"/>
      <c r="C4" s="1"/>
      <c r="D4" s="1"/>
      <c r="E4" s="1"/>
      <c r="F4" s="1"/>
      <c r="G4" s="1"/>
      <c r="H4" s="1"/>
      <c r="I4" s="1"/>
      <c r="J4" s="1"/>
    </row>
    <row r="5" spans="2:10" ht="28.5" customHeight="1" thickBot="1">
      <c r="B5" s="358" t="s">
        <v>3169</v>
      </c>
      <c r="C5" s="359"/>
      <c r="D5" s="359"/>
      <c r="E5" s="359"/>
      <c r="F5" s="359"/>
      <c r="G5" s="359"/>
      <c r="H5" s="359"/>
      <c r="I5" s="359"/>
      <c r="J5" s="360"/>
    </row>
    <row r="6" spans="2:10" ht="15">
      <c r="B6" s="421" t="str">
        <f>ENTRADA!$D$14</f>
        <v>Município de Agudo</v>
      </c>
      <c r="C6" s="422"/>
      <c r="D6" s="422"/>
      <c r="E6" s="422"/>
      <c r="F6" s="422"/>
      <c r="G6" s="422"/>
      <c r="H6" s="422"/>
      <c r="I6" s="423"/>
      <c r="J6" s="2" t="s">
        <v>3170</v>
      </c>
    </row>
    <row r="7" spans="2:10" ht="15">
      <c r="B7" s="125" t="s">
        <v>3171</v>
      </c>
      <c r="C7" s="417"/>
      <c r="D7" s="418"/>
      <c r="E7" s="128" t="s">
        <v>3172</v>
      </c>
      <c r="F7" s="414" t="str">
        <f>VLOOKUP(DADOS_CADASTRAIS!B6,B_DADOS!A3:Z499,13,FALSE)</f>
        <v>Av. Tiradentes 1625</v>
      </c>
      <c r="G7" s="415"/>
      <c r="H7" s="415"/>
      <c r="I7" s="415"/>
      <c r="J7" s="416"/>
    </row>
    <row r="8" spans="2:10" ht="15">
      <c r="B8" s="126" t="s">
        <v>3173</v>
      </c>
      <c r="C8" s="424" t="str">
        <f>VLOOKUP(DADOS_CADASTRAIS!B6,B_DADOS!A3:Z499,14,FALSE)</f>
        <v>96540-000</v>
      </c>
      <c r="D8" s="425"/>
      <c r="E8" s="129" t="s">
        <v>3174</v>
      </c>
      <c r="F8" s="424" t="str">
        <f>VLOOKUP(DADOS_CADASTRAIS!B6,B_DADOS!A3:Z499,12,FALSE)</f>
        <v>55 - 3265-1144 / 3265-1142</v>
      </c>
      <c r="G8" s="428"/>
      <c r="H8" s="428"/>
      <c r="I8" s="31" t="s">
        <v>3175</v>
      </c>
      <c r="J8" s="132"/>
    </row>
    <row r="9" spans="2:10" ht="15.75" thickBot="1">
      <c r="B9" s="127" t="s">
        <v>3176</v>
      </c>
      <c r="C9" s="419"/>
      <c r="D9" s="419"/>
      <c r="E9" s="419"/>
      <c r="F9" s="419"/>
      <c r="G9" s="419"/>
      <c r="H9" s="419"/>
      <c r="I9" s="419"/>
      <c r="J9" s="420"/>
    </row>
    <row r="10" spans="2:10" ht="12" customHeight="1" thickBot="1">
      <c r="B10" s="1"/>
      <c r="C10" s="1"/>
      <c r="D10" s="1"/>
      <c r="E10" s="1"/>
      <c r="F10" s="1"/>
      <c r="G10" s="1"/>
      <c r="H10" s="1"/>
      <c r="I10" s="1"/>
      <c r="J10" s="1"/>
    </row>
    <row r="11" spans="2:10" ht="28.5" customHeight="1">
      <c r="B11" s="410" t="s">
        <v>3177</v>
      </c>
      <c r="C11" s="411"/>
      <c r="D11" s="411"/>
      <c r="E11" s="411"/>
      <c r="F11" s="411"/>
      <c r="G11" s="411"/>
      <c r="H11" s="412"/>
      <c r="I11" s="412"/>
      <c r="J11" s="413"/>
    </row>
    <row r="12" spans="2:10" ht="15">
      <c r="B12" s="426" t="s">
        <v>3178</v>
      </c>
      <c r="C12" s="427"/>
      <c r="D12" s="431" t="str">
        <f>VLOOKUP(DADOS_CADASTRAIS!B6,B_DADOS!A3:Z499,10,FALSE)</f>
        <v>Valério Vili Trebien </v>
      </c>
      <c r="E12" s="433"/>
      <c r="F12" s="433"/>
      <c r="G12" s="434"/>
      <c r="H12" s="35" t="s">
        <v>3179</v>
      </c>
      <c r="I12" s="437"/>
      <c r="J12" s="438"/>
    </row>
    <row r="13" spans="2:10" ht="15">
      <c r="B13" s="430" t="s">
        <v>3180</v>
      </c>
      <c r="C13" s="431"/>
      <c r="D13" s="431"/>
      <c r="E13" s="432"/>
      <c r="F13" s="32" t="s">
        <v>3172</v>
      </c>
      <c r="G13" s="415" t="str">
        <f>VLOOKUP(DADOS_CADASTRAIS!B6,B_DADOS!A3:Z499,13,FALSE)</f>
        <v>Av. Tiradentes 1625</v>
      </c>
      <c r="H13" s="415"/>
      <c r="I13" s="415"/>
      <c r="J13" s="416"/>
    </row>
    <row r="14" spans="2:10" ht="15">
      <c r="B14" s="126" t="s">
        <v>3173</v>
      </c>
      <c r="C14" s="429" t="str">
        <f>VLOOKUP(DADOS_CADASTRAIS!B6,B_DADOS!A3:Z499,14,FALSE)</f>
        <v>96540-000</v>
      </c>
      <c r="D14" s="414"/>
      <c r="E14" s="130" t="s">
        <v>3174</v>
      </c>
      <c r="F14" s="435" t="str">
        <f>VLOOKUP(DADOS_CADASTRAIS!B6,B_DADOS!A3:Z499,12,FALSE)</f>
        <v>55 - 3265-1144 / 3265-1142</v>
      </c>
      <c r="G14" s="435"/>
      <c r="H14" s="435"/>
      <c r="I14" s="435"/>
      <c r="J14" s="436"/>
    </row>
    <row r="15" spans="2:10" ht="15.75" thickBot="1">
      <c r="B15" s="443" t="s">
        <v>3176</v>
      </c>
      <c r="C15" s="405"/>
      <c r="D15" s="405"/>
      <c r="E15" s="444"/>
      <c r="F15" s="444"/>
      <c r="G15" s="444"/>
      <c r="H15" s="444"/>
      <c r="I15" s="444"/>
      <c r="J15" s="445"/>
    </row>
    <row r="16" spans="2:10" ht="8.25" customHeight="1" thickBot="1">
      <c r="B16" s="1"/>
      <c r="C16" s="1"/>
      <c r="D16" s="1"/>
      <c r="E16" s="1"/>
      <c r="F16" s="1"/>
      <c r="G16" s="1"/>
      <c r="H16" s="1"/>
      <c r="I16" s="1"/>
      <c r="J16" s="1"/>
    </row>
    <row r="17" spans="2:10" ht="28.5" customHeight="1" thickBot="1">
      <c r="B17" s="439" t="s">
        <v>3181</v>
      </c>
      <c r="C17" s="440"/>
      <c r="D17" s="440"/>
      <c r="E17" s="440"/>
      <c r="F17" s="440"/>
      <c r="G17" s="440"/>
      <c r="H17" s="440"/>
      <c r="I17" s="440"/>
      <c r="J17" s="441"/>
    </row>
    <row r="18" spans="2:10" ht="30" customHeight="1">
      <c r="B18" s="109" t="s">
        <v>3171</v>
      </c>
      <c r="C18" s="452">
        <f>VLOOKUP(DADOS_CADASTRAIS!B6,B_DADOS!A3:Z499,26,FALSE)</f>
        <v>13845998000177</v>
      </c>
      <c r="D18" s="453"/>
      <c r="E18" s="449" t="s">
        <v>3182</v>
      </c>
      <c r="F18" s="450"/>
      <c r="G18" s="450"/>
      <c r="H18" s="450"/>
      <c r="I18" s="450"/>
      <c r="J18" s="451"/>
    </row>
    <row r="19" spans="2:10" ht="15">
      <c r="B19" s="131" t="s">
        <v>3174</v>
      </c>
      <c r="C19" s="435" t="str">
        <f>VLOOKUP(DADOS_CADASTRAIS!B6,B_DADOS!A3:Z499,22,FALSE)</f>
        <v>55 - 32652251</v>
      </c>
      <c r="D19" s="442"/>
      <c r="E19" s="415" t="s">
        <v>3183</v>
      </c>
      <c r="F19" s="415"/>
      <c r="G19" s="415"/>
      <c r="H19" s="415"/>
      <c r="I19" s="415"/>
      <c r="J19" s="416"/>
    </row>
    <row r="20" spans="2:10" ht="15.75" thickBot="1">
      <c r="B20" s="446" t="s">
        <v>3184</v>
      </c>
      <c r="C20" s="447"/>
      <c r="D20" s="448"/>
      <c r="E20" s="406" t="s">
        <v>3185</v>
      </c>
      <c r="F20" s="400"/>
      <c r="G20" s="401"/>
      <c r="H20" s="406" t="s">
        <v>3186</v>
      </c>
      <c r="I20" s="400"/>
      <c r="J20" s="454"/>
    </row>
    <row r="21" spans="2:10" ht="12" customHeight="1" thickBot="1">
      <c r="B21" s="1"/>
      <c r="C21" s="1"/>
      <c r="D21" s="1"/>
      <c r="E21" s="1"/>
      <c r="F21" s="1"/>
      <c r="G21" s="1"/>
      <c r="H21" s="1"/>
      <c r="I21" s="1"/>
      <c r="J21" s="1"/>
    </row>
    <row r="22" spans="2:10" ht="28.5" customHeight="1" thickBot="1">
      <c r="B22" s="358" t="s">
        <v>3187</v>
      </c>
      <c r="C22" s="359"/>
      <c r="D22" s="359"/>
      <c r="E22" s="359"/>
      <c r="F22" s="359"/>
      <c r="G22" s="359"/>
      <c r="H22" s="359"/>
      <c r="I22" s="359"/>
      <c r="J22" s="360"/>
    </row>
    <row r="23" spans="2:10" ht="15">
      <c r="B23" s="33" t="s">
        <v>3172</v>
      </c>
      <c r="C23" s="133"/>
      <c r="D23" s="133"/>
      <c r="E23" s="133"/>
      <c r="F23" s="133"/>
      <c r="G23" s="134"/>
      <c r="H23" s="348" t="s">
        <v>3173</v>
      </c>
      <c r="I23" s="349"/>
      <c r="J23" s="350"/>
    </row>
    <row r="24" spans="2:10" ht="15.75" thickBot="1">
      <c r="B24" s="399" t="s">
        <v>3174</v>
      </c>
      <c r="C24" s="400"/>
      <c r="D24" s="401"/>
      <c r="E24" s="405" t="s">
        <v>3176</v>
      </c>
      <c r="F24" s="406"/>
      <c r="G24" s="406"/>
      <c r="H24" s="406"/>
      <c r="I24" s="406"/>
      <c r="J24" s="407"/>
    </row>
    <row r="25" spans="2:10" ht="12" customHeight="1" thickBot="1">
      <c r="B25" s="1"/>
      <c r="C25" s="1"/>
      <c r="D25" s="1"/>
      <c r="E25" s="1"/>
      <c r="F25" s="1"/>
      <c r="G25" s="1"/>
      <c r="H25" s="1"/>
      <c r="I25" s="1"/>
      <c r="J25" s="1"/>
    </row>
    <row r="26" spans="2:10" ht="28.5" customHeight="1" thickBot="1">
      <c r="B26" s="402" t="s">
        <v>3188</v>
      </c>
      <c r="C26" s="403"/>
      <c r="D26" s="403"/>
      <c r="E26" s="403"/>
      <c r="F26" s="403"/>
      <c r="G26" s="403"/>
      <c r="H26" s="403"/>
      <c r="I26" s="403"/>
      <c r="J26" s="404"/>
    </row>
    <row r="27" spans="2:10" ht="12" customHeight="1" thickBot="1">
      <c r="B27" s="1"/>
      <c r="C27" s="1"/>
      <c r="D27" s="1"/>
      <c r="E27" s="1"/>
      <c r="F27" s="1"/>
      <c r="G27" s="1"/>
      <c r="H27" s="1"/>
      <c r="I27" s="1"/>
      <c r="J27" s="1"/>
    </row>
    <row r="28" spans="2:10" ht="28.5" customHeight="1" thickBot="1">
      <c r="B28" s="358" t="s">
        <v>5277</v>
      </c>
      <c r="C28" s="359"/>
      <c r="D28" s="359"/>
      <c r="E28" s="359"/>
      <c r="F28" s="359"/>
      <c r="G28" s="359"/>
      <c r="H28" s="359"/>
      <c r="I28" s="359"/>
      <c r="J28" s="360"/>
    </row>
    <row r="29" spans="2:10" ht="12" customHeight="1" thickBot="1">
      <c r="B29" s="1"/>
      <c r="C29" s="1"/>
      <c r="D29" s="1"/>
      <c r="E29" s="1"/>
      <c r="F29" s="1"/>
      <c r="G29" s="1"/>
      <c r="H29" s="1"/>
      <c r="I29" s="1"/>
      <c r="J29" s="1"/>
    </row>
    <row r="30" spans="2:10" ht="61.5" customHeight="1" thickBot="1">
      <c r="B30" s="351" t="s">
        <v>5276</v>
      </c>
      <c r="C30" s="352"/>
      <c r="D30" s="352"/>
      <c r="E30" s="352"/>
      <c r="F30" s="352"/>
      <c r="G30" s="352"/>
      <c r="H30" s="352"/>
      <c r="I30" s="352"/>
      <c r="J30" s="353"/>
    </row>
    <row r="31" spans="2:10" ht="12" customHeight="1" thickBot="1">
      <c r="B31" s="351" t="s">
        <v>5275</v>
      </c>
      <c r="C31" s="352"/>
      <c r="D31" s="352"/>
      <c r="E31" s="352"/>
      <c r="F31" s="352"/>
      <c r="G31" s="352"/>
      <c r="H31" s="352"/>
      <c r="I31" s="352"/>
      <c r="J31" s="353"/>
    </row>
    <row r="32" spans="2:10" ht="28.5" customHeight="1" thickBot="1">
      <c r="B32" s="358" t="s">
        <v>3189</v>
      </c>
      <c r="C32" s="359"/>
      <c r="D32" s="359"/>
      <c r="E32" s="359"/>
      <c r="F32" s="359"/>
      <c r="G32" s="359"/>
      <c r="H32" s="359"/>
      <c r="I32" s="359"/>
      <c r="J32" s="360"/>
    </row>
    <row r="33" spans="2:10" ht="12" customHeight="1">
      <c r="B33" s="1"/>
      <c r="C33" s="1"/>
      <c r="D33" s="1"/>
      <c r="E33" s="1"/>
      <c r="F33" s="1"/>
      <c r="G33" s="1"/>
      <c r="H33" s="1"/>
      <c r="I33" s="1"/>
      <c r="J33" s="1"/>
    </row>
    <row r="34" spans="2:10" ht="20.25" customHeight="1" thickBot="1">
      <c r="B34" s="364" t="s">
        <v>3190</v>
      </c>
      <c r="C34" s="364"/>
      <c r="D34" s="364"/>
      <c r="E34" s="364"/>
      <c r="F34" s="364"/>
      <c r="G34" s="364"/>
      <c r="H34" s="364"/>
      <c r="I34" s="364"/>
      <c r="J34" s="364"/>
    </row>
    <row r="35" spans="2:10" ht="20.25" customHeight="1">
      <c r="B35" s="354" t="s">
        <v>3196</v>
      </c>
      <c r="C35" s="355"/>
      <c r="D35" s="355"/>
      <c r="E35" s="34">
        <v>50</v>
      </c>
      <c r="F35" s="356" t="s">
        <v>1757</v>
      </c>
      <c r="G35" s="356"/>
      <c r="H35" s="356"/>
      <c r="I35" s="356"/>
      <c r="J35" s="357"/>
    </row>
    <row r="36" spans="2:10" ht="15">
      <c r="B36" s="365"/>
      <c r="C36" s="366"/>
      <c r="D36" s="366"/>
      <c r="E36" s="366"/>
      <c r="F36" s="366"/>
      <c r="G36" s="366"/>
      <c r="H36" s="366"/>
      <c r="I36" s="366"/>
      <c r="J36" s="367"/>
    </row>
    <row r="37" spans="2:10" ht="9" customHeight="1" thickBot="1">
      <c r="B37" s="1"/>
      <c r="C37" s="1"/>
      <c r="D37" s="1"/>
      <c r="E37" s="1"/>
      <c r="F37" s="1"/>
      <c r="G37" s="1"/>
      <c r="H37" s="1"/>
      <c r="I37" s="1"/>
      <c r="J37" s="1"/>
    </row>
    <row r="38" spans="2:10" ht="28.5" customHeight="1" thickBot="1">
      <c r="B38" s="358" t="s">
        <v>3191</v>
      </c>
      <c r="C38" s="359"/>
      <c r="D38" s="359"/>
      <c r="E38" s="359"/>
      <c r="F38" s="359"/>
      <c r="G38" s="359"/>
      <c r="H38" s="359"/>
      <c r="I38" s="359"/>
      <c r="J38" s="360"/>
    </row>
    <row r="39" spans="2:10" ht="36" customHeight="1" thickBot="1">
      <c r="B39" s="124" t="s">
        <v>760</v>
      </c>
      <c r="C39" s="368" t="s">
        <v>766</v>
      </c>
      <c r="D39" s="369"/>
      <c r="E39" s="369"/>
      <c r="F39" s="369"/>
      <c r="G39" s="369"/>
      <c r="H39" s="369"/>
      <c r="I39" s="370"/>
      <c r="J39" s="135" t="s">
        <v>765</v>
      </c>
    </row>
    <row r="40" spans="2:10" ht="31.5" customHeight="1">
      <c r="B40" s="108">
        <v>1</v>
      </c>
      <c r="C40" s="361" t="s">
        <v>761</v>
      </c>
      <c r="D40" s="362"/>
      <c r="E40" s="362"/>
      <c r="F40" s="362"/>
      <c r="G40" s="362"/>
      <c r="H40" s="362"/>
      <c r="I40" s="363"/>
      <c r="J40" s="107"/>
    </row>
    <row r="41" spans="2:10" ht="31.5" customHeight="1">
      <c r="B41" s="108">
        <v>2</v>
      </c>
      <c r="C41" s="396" t="s">
        <v>762</v>
      </c>
      <c r="D41" s="397"/>
      <c r="E41" s="397"/>
      <c r="F41" s="397"/>
      <c r="G41" s="397"/>
      <c r="H41" s="397"/>
      <c r="I41" s="398"/>
      <c r="J41" s="36"/>
    </row>
    <row r="42" spans="2:10" ht="31.5" customHeight="1">
      <c r="B42" s="108">
        <v>3</v>
      </c>
      <c r="C42" s="379" t="s">
        <v>763</v>
      </c>
      <c r="D42" s="380"/>
      <c r="E42" s="380"/>
      <c r="F42" s="380"/>
      <c r="G42" s="380"/>
      <c r="H42" s="380"/>
      <c r="I42" s="106"/>
      <c r="J42" s="36"/>
    </row>
    <row r="43" spans="2:10" ht="31.5" customHeight="1" thickBot="1">
      <c r="B43" s="108">
        <v>4</v>
      </c>
      <c r="C43" s="379" t="s">
        <v>764</v>
      </c>
      <c r="D43" s="380"/>
      <c r="E43" s="380"/>
      <c r="F43" s="380"/>
      <c r="G43" s="380"/>
      <c r="H43" s="380"/>
      <c r="I43" s="381"/>
      <c r="J43" s="91"/>
    </row>
    <row r="44" spans="2:10" ht="32.25" customHeight="1" thickBot="1">
      <c r="B44" s="392" t="s">
        <v>5279</v>
      </c>
      <c r="C44" s="393"/>
      <c r="D44" s="393"/>
      <c r="E44" s="393"/>
      <c r="F44" s="393"/>
      <c r="G44" s="393"/>
      <c r="H44" s="393"/>
      <c r="I44" s="393"/>
      <c r="J44" s="394"/>
    </row>
    <row r="45" spans="2:10" ht="15" customHeight="1" thickBot="1">
      <c r="B45" s="382"/>
      <c r="C45" s="382"/>
      <c r="D45" s="382"/>
      <c r="E45" s="382"/>
      <c r="F45" s="382"/>
      <c r="G45" s="382"/>
      <c r="H45" s="382"/>
      <c r="I45" s="382"/>
      <c r="J45" s="382"/>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373" t="s">
        <v>3193</v>
      </c>
      <c r="C48" s="374"/>
      <c r="D48" s="374"/>
      <c r="E48" s="374"/>
      <c r="F48" s="374"/>
      <c r="G48" s="374"/>
      <c r="H48" s="374"/>
      <c r="I48" s="375"/>
      <c r="J48" s="278">
        <v>44000</v>
      </c>
    </row>
    <row r="49" spans="2:10" ht="15" customHeight="1">
      <c r="B49" s="376" t="s">
        <v>3194</v>
      </c>
      <c r="C49" s="377"/>
      <c r="D49" s="377"/>
      <c r="E49" s="377"/>
      <c r="F49" s="377"/>
      <c r="G49" s="377"/>
      <c r="H49" s="377"/>
      <c r="I49" s="378"/>
      <c r="J49" s="122"/>
    </row>
    <row r="50" spans="2:10" ht="15" customHeight="1" thickBot="1">
      <c r="B50" s="389" t="s">
        <v>3195</v>
      </c>
      <c r="C50" s="390"/>
      <c r="D50" s="390"/>
      <c r="E50" s="390"/>
      <c r="F50" s="390"/>
      <c r="G50" s="390"/>
      <c r="H50" s="390"/>
      <c r="I50" s="391"/>
      <c r="J50" s="123">
        <f>SUM(J48:J49)</f>
        <v>44000</v>
      </c>
    </row>
    <row r="51" spans="2:10" ht="15" customHeight="1" thickBot="1">
      <c r="B51" s="1"/>
      <c r="C51" s="1"/>
      <c r="D51" s="1"/>
      <c r="E51" s="1"/>
      <c r="F51" s="1"/>
      <c r="G51" s="1"/>
      <c r="H51" s="1"/>
      <c r="I51" s="1"/>
      <c r="J51" s="1"/>
    </row>
    <row r="52" spans="2:10" ht="15" customHeight="1">
      <c r="B52" s="383" t="s">
        <v>2847</v>
      </c>
      <c r="C52" s="384"/>
      <c r="D52" s="384"/>
      <c r="E52" s="384"/>
      <c r="F52" s="384"/>
      <c r="G52" s="384"/>
      <c r="H52" s="384"/>
      <c r="I52" s="384"/>
      <c r="J52" s="385"/>
    </row>
    <row r="53" spans="2:10" ht="15" customHeight="1">
      <c r="B53" s="386"/>
      <c r="C53" s="387"/>
      <c r="D53" s="387"/>
      <c r="E53" s="387"/>
      <c r="F53" s="387"/>
      <c r="G53" s="387"/>
      <c r="H53" s="387"/>
      <c r="I53" s="387"/>
      <c r="J53" s="388"/>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10"/>
      <c r="G56" s="310"/>
      <c r="H56" s="310"/>
      <c r="I56" s="310"/>
      <c r="J56" s="395"/>
    </row>
    <row r="57" spans="2:10" ht="15" customHeight="1">
      <c r="B57" s="10"/>
      <c r="C57" s="7"/>
      <c r="D57" s="7"/>
      <c r="E57" s="7"/>
      <c r="F57" s="371" t="str">
        <f>VLOOKUP(DADOS_CADASTRAIS!B6,B_DADOS!A3:Z499,10,FALSE)</f>
        <v>Valério Vili Trebien </v>
      </c>
      <c r="G57" s="371"/>
      <c r="H57" s="371"/>
      <c r="I57" s="371"/>
      <c r="J57" s="372"/>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36" t="s">
        <v>2388</v>
      </c>
      <c r="C1" s="536"/>
      <c r="D1" s="536"/>
      <c r="E1" s="536"/>
      <c r="F1" s="536"/>
      <c r="G1" s="536"/>
      <c r="H1" s="536"/>
      <c r="I1" s="536"/>
      <c r="J1" s="536"/>
      <c r="K1" s="536"/>
      <c r="L1" s="536"/>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538" t="s">
        <v>3129</v>
      </c>
      <c r="C11" s="538"/>
      <c r="D11" s="537" t="str">
        <f>VLOOKUP(ENTRADA!D14,B_DADOS!A3:Z499,9,FALSE)</f>
        <v>Agudo / RS</v>
      </c>
      <c r="E11" s="537"/>
      <c r="F11" s="537"/>
      <c r="G11" s="537"/>
      <c r="H11" s="537"/>
      <c r="I11" s="537"/>
      <c r="J11" s="537"/>
      <c r="K11" s="537"/>
    </row>
    <row r="12" spans="2:11" ht="15.75">
      <c r="B12" s="537" t="s">
        <v>3131</v>
      </c>
      <c r="C12" s="537"/>
      <c r="D12" s="537"/>
      <c r="E12" s="537"/>
      <c r="F12" s="537"/>
      <c r="G12" s="537"/>
      <c r="H12" s="537"/>
      <c r="I12" s="537"/>
      <c r="J12" s="537"/>
      <c r="K12" s="537"/>
    </row>
    <row r="13" spans="2:11" ht="15.75">
      <c r="B13" s="537" t="s">
        <v>3132</v>
      </c>
      <c r="C13" s="537"/>
      <c r="D13" s="537"/>
      <c r="E13" s="537"/>
      <c r="F13" s="537"/>
      <c r="G13" s="537"/>
      <c r="H13" s="537"/>
      <c r="I13" s="537"/>
      <c r="J13" s="537"/>
      <c r="K13" s="537"/>
    </row>
    <row r="14" spans="2:11" ht="15.75">
      <c r="B14" s="537" t="s">
        <v>3130</v>
      </c>
      <c r="C14" s="537"/>
      <c r="D14" s="537"/>
      <c r="E14" s="537"/>
      <c r="F14" s="537"/>
      <c r="G14" s="537"/>
      <c r="H14" s="537"/>
      <c r="I14" s="537"/>
      <c r="J14" s="537"/>
      <c r="K14" s="537"/>
    </row>
    <row r="15" ht="15.75">
      <c r="B15" s="24"/>
    </row>
    <row r="17" ht="15.75">
      <c r="B17" s="26" t="s">
        <v>4156</v>
      </c>
    </row>
    <row r="19" spans="2:11" ht="15">
      <c r="B19" s="526" t="s">
        <v>3162</v>
      </c>
      <c r="C19" s="526"/>
      <c r="D19" s="526" t="str">
        <f>VLOOKUP(ENTRADA!D14,B_DADOS!A3:Z499,10,FALSE)</f>
        <v>Valério Vili Trebien </v>
      </c>
      <c r="E19" s="526"/>
      <c r="F19" s="526"/>
      <c r="G19" s="526"/>
      <c r="H19" s="526"/>
      <c r="I19" s="526"/>
      <c r="J19" s="526"/>
      <c r="K19" s="526"/>
    </row>
    <row r="20" spans="2:11" ht="15">
      <c r="B20" s="526" t="s">
        <v>3136</v>
      </c>
      <c r="C20" s="526"/>
      <c r="D20" s="526"/>
      <c r="E20" s="526"/>
      <c r="F20" s="526"/>
      <c r="G20" s="526"/>
      <c r="H20" s="526"/>
      <c r="I20" s="526"/>
      <c r="J20" s="526"/>
      <c r="K20" s="526"/>
    </row>
    <row r="21" spans="2:12" ht="15">
      <c r="B21" s="526" t="s">
        <v>3148</v>
      </c>
      <c r="C21" s="526"/>
      <c r="D21" s="526"/>
      <c r="E21" s="526"/>
      <c r="F21" s="526"/>
      <c r="G21" s="526"/>
      <c r="H21" s="526"/>
      <c r="I21" s="526"/>
      <c r="J21" s="526"/>
      <c r="K21" s="526"/>
      <c r="L21" s="526"/>
    </row>
    <row r="22" spans="2:12" ht="15">
      <c r="B22" s="526" t="s">
        <v>3133</v>
      </c>
      <c r="C22" s="526"/>
      <c r="D22" s="526"/>
      <c r="E22" s="526"/>
      <c r="F22" s="526" t="str">
        <f>VLOOKUP(ENTRADA!D14,B_DADOS!A3:Z499,13,FALSE)</f>
        <v>Av. Tiradentes 1625</v>
      </c>
      <c r="G22" s="526"/>
      <c r="H22" s="526"/>
      <c r="I22" s="526"/>
      <c r="J22" s="526"/>
      <c r="K22" s="526"/>
      <c r="L22" s="526"/>
    </row>
    <row r="23" spans="2:12" ht="15.75">
      <c r="B23" s="30" t="s">
        <v>3161</v>
      </c>
      <c r="C23" s="540" t="str">
        <f>VLOOKUP(ENTRADA!D14,B_DADOS!A3:Z499,12,FALSE)</f>
        <v>55 - 3265-1144 / 3265-1142</v>
      </c>
      <c r="D23" s="540"/>
      <c r="E23" s="540"/>
      <c r="F23" s="540"/>
      <c r="G23" s="540"/>
      <c r="H23" s="540"/>
      <c r="I23" s="540"/>
      <c r="J23" s="540" t="s">
        <v>3160</v>
      </c>
      <c r="K23" s="540"/>
      <c r="L23" s="540"/>
    </row>
    <row r="24" spans="2:12" ht="15">
      <c r="B24" s="526" t="s">
        <v>3134</v>
      </c>
      <c r="C24" s="526"/>
      <c r="D24" s="526"/>
      <c r="E24" s="526"/>
      <c r="F24" s="526"/>
      <c r="G24" s="526"/>
      <c r="H24" s="526"/>
      <c r="I24" s="526"/>
      <c r="J24" s="526"/>
      <c r="K24" s="526"/>
      <c r="L24" s="526"/>
    </row>
    <row r="25" spans="2:12" ht="15">
      <c r="B25" s="526" t="s">
        <v>3135</v>
      </c>
      <c r="C25" s="526"/>
      <c r="D25" s="526"/>
      <c r="E25" s="526"/>
      <c r="F25" s="526"/>
      <c r="G25" s="526"/>
      <c r="H25" s="526"/>
      <c r="I25" s="526"/>
      <c r="J25" s="526"/>
      <c r="K25" s="526"/>
      <c r="L25" s="526"/>
    </row>
    <row r="26" spans="2:11" ht="15">
      <c r="B26" s="28"/>
      <c r="C26" s="28"/>
      <c r="D26" s="28"/>
      <c r="E26" s="28"/>
      <c r="F26" s="28"/>
      <c r="G26" s="28"/>
      <c r="H26" s="28"/>
      <c r="I26" s="28"/>
      <c r="J26" s="28"/>
      <c r="K26" s="28"/>
    </row>
    <row r="28" ht="15.75">
      <c r="B28" s="26" t="s">
        <v>4157</v>
      </c>
    </row>
    <row r="30" spans="2:12" ht="15">
      <c r="B30" s="526" t="s">
        <v>3137</v>
      </c>
      <c r="C30" s="526"/>
      <c r="D30" s="526"/>
      <c r="E30" s="526"/>
      <c r="F30" s="526"/>
      <c r="G30" s="526"/>
      <c r="H30" s="526"/>
      <c r="I30" s="526"/>
      <c r="J30" s="526"/>
      <c r="K30" s="526"/>
      <c r="L30" s="526"/>
    </row>
    <row r="31" spans="2:12" ht="15">
      <c r="B31" s="526" t="s">
        <v>3138</v>
      </c>
      <c r="C31" s="526"/>
      <c r="D31" s="526"/>
      <c r="E31" s="526"/>
      <c r="F31" s="526"/>
      <c r="G31" s="526"/>
      <c r="H31" s="526"/>
      <c r="I31" s="526"/>
      <c r="J31" s="526"/>
      <c r="K31" s="526"/>
      <c r="L31" s="526"/>
    </row>
    <row r="32" spans="2:12" ht="15">
      <c r="B32" s="526" t="s">
        <v>3146</v>
      </c>
      <c r="C32" s="526"/>
      <c r="D32" s="526"/>
      <c r="E32" s="526"/>
      <c r="F32" s="526"/>
      <c r="G32" s="526"/>
      <c r="H32" s="526"/>
      <c r="I32" s="526"/>
      <c r="J32" s="526"/>
      <c r="K32" s="526"/>
      <c r="L32" s="526"/>
    </row>
    <row r="33" spans="2:12" ht="15">
      <c r="B33" s="526" t="s">
        <v>3139</v>
      </c>
      <c r="C33" s="526"/>
      <c r="D33" s="526"/>
      <c r="E33" s="526"/>
      <c r="F33" s="526"/>
      <c r="G33" s="526"/>
      <c r="H33" s="526"/>
      <c r="I33" s="526"/>
      <c r="J33" s="526"/>
      <c r="K33" s="526"/>
      <c r="L33" s="526"/>
    </row>
    <row r="34" spans="2:12" ht="15">
      <c r="B34" s="526" t="s">
        <v>3140</v>
      </c>
      <c r="C34" s="526"/>
      <c r="D34" s="526"/>
      <c r="E34" s="526"/>
      <c r="F34" s="526"/>
      <c r="G34" s="526"/>
      <c r="H34" s="526"/>
      <c r="I34" s="526"/>
      <c r="J34" s="526"/>
      <c r="K34" s="526"/>
      <c r="L34" s="526"/>
    </row>
    <row r="35" spans="2:12" ht="15">
      <c r="B35" s="526" t="s">
        <v>3147</v>
      </c>
      <c r="C35" s="526"/>
      <c r="D35" s="526"/>
      <c r="E35" s="526"/>
      <c r="F35" s="526"/>
      <c r="G35" s="526"/>
      <c r="H35" s="526"/>
      <c r="I35" s="526"/>
      <c r="J35" s="526"/>
      <c r="K35" s="526"/>
      <c r="L35" s="526"/>
    </row>
    <row r="36" spans="2:12" ht="15">
      <c r="B36" s="526" t="s">
        <v>3141</v>
      </c>
      <c r="C36" s="526"/>
      <c r="D36" s="526"/>
      <c r="E36" s="526"/>
      <c r="F36" s="526"/>
      <c r="G36" s="526"/>
      <c r="H36" s="526"/>
      <c r="I36" s="526"/>
      <c r="J36" s="526"/>
      <c r="K36" s="526"/>
      <c r="L36" s="526"/>
    </row>
    <row r="37" spans="2:12" ht="15">
      <c r="B37" s="526" t="s">
        <v>3158</v>
      </c>
      <c r="C37" s="526"/>
      <c r="D37" s="526"/>
      <c r="E37" s="526"/>
      <c r="F37" s="526"/>
      <c r="G37" s="526"/>
      <c r="H37" s="526"/>
      <c r="I37" s="526"/>
      <c r="J37" s="526"/>
      <c r="K37" s="526"/>
      <c r="L37" s="526"/>
    </row>
    <row r="38" spans="2:12" ht="15">
      <c r="B38" s="526" t="s">
        <v>3142</v>
      </c>
      <c r="C38" s="526"/>
      <c r="D38" s="526"/>
      <c r="E38" s="526"/>
      <c r="F38" s="526"/>
      <c r="G38" s="526"/>
      <c r="H38" s="526"/>
      <c r="I38" s="526"/>
      <c r="J38" s="526"/>
      <c r="K38" s="526"/>
      <c r="L38" s="526"/>
    </row>
    <row r="39" spans="2:12" ht="15">
      <c r="B39" s="526" t="s">
        <v>3143</v>
      </c>
      <c r="C39" s="526"/>
      <c r="D39" s="526"/>
      <c r="E39" s="526"/>
      <c r="F39" s="526"/>
      <c r="G39" s="526"/>
      <c r="H39" s="526"/>
      <c r="I39" s="526"/>
      <c r="J39" s="526"/>
      <c r="K39" s="526"/>
      <c r="L39" s="526"/>
    </row>
    <row r="40" ht="15">
      <c r="B40" s="27"/>
    </row>
    <row r="42" spans="2:11" ht="15.75">
      <c r="B42" s="537" t="s">
        <v>4158</v>
      </c>
      <c r="C42" s="537"/>
      <c r="D42" s="537"/>
      <c r="E42" s="537"/>
      <c r="F42" s="537"/>
      <c r="G42" s="537"/>
      <c r="H42" s="537"/>
      <c r="I42" s="537"/>
      <c r="J42" s="537"/>
      <c r="K42" s="537"/>
    </row>
    <row r="44" spans="2:12" ht="15">
      <c r="B44" s="526" t="s">
        <v>3144</v>
      </c>
      <c r="C44" s="526"/>
      <c r="D44" s="526"/>
      <c r="E44" s="526"/>
      <c r="F44" s="526"/>
      <c r="G44" s="526"/>
      <c r="H44" s="526"/>
      <c r="I44" s="526"/>
      <c r="J44" s="526"/>
      <c r="K44" s="526"/>
      <c r="L44" s="526"/>
    </row>
    <row r="45" spans="2:12" ht="15">
      <c r="B45" s="526" t="s">
        <v>3145</v>
      </c>
      <c r="C45" s="526"/>
      <c r="D45" s="526"/>
      <c r="E45" s="526"/>
      <c r="F45" s="526"/>
      <c r="G45" s="526"/>
      <c r="H45" s="526"/>
      <c r="I45" s="526"/>
      <c r="J45" s="526"/>
      <c r="K45" s="526"/>
      <c r="L45" s="526"/>
    </row>
    <row r="46" spans="2:12" ht="15">
      <c r="B46" s="526" t="s">
        <v>3149</v>
      </c>
      <c r="C46" s="526"/>
      <c r="D46" s="526"/>
      <c r="E46" s="526"/>
      <c r="F46" s="526"/>
      <c r="G46" s="526"/>
      <c r="H46" s="526"/>
      <c r="I46" s="526"/>
      <c r="J46" s="526"/>
      <c r="K46" s="526"/>
      <c r="L46" s="526"/>
    </row>
    <row r="47" spans="2:12" ht="15">
      <c r="B47" s="526" t="s">
        <v>3150</v>
      </c>
      <c r="C47" s="526"/>
      <c r="D47" s="526"/>
      <c r="E47" s="526"/>
      <c r="F47" s="526"/>
      <c r="G47" s="526"/>
      <c r="H47" s="526"/>
      <c r="I47" s="526"/>
      <c r="J47" s="526"/>
      <c r="K47" s="526"/>
      <c r="L47" s="526"/>
    </row>
    <row r="48" spans="2:12" ht="15">
      <c r="B48" s="526" t="s">
        <v>3151</v>
      </c>
      <c r="C48" s="526"/>
      <c r="D48" s="526"/>
      <c r="E48" s="526"/>
      <c r="F48" s="526"/>
      <c r="G48" s="526"/>
      <c r="H48" s="526"/>
      <c r="I48" s="526"/>
      <c r="J48" s="526"/>
      <c r="K48" s="526"/>
      <c r="L48" s="526"/>
    </row>
    <row r="49" spans="2:11" ht="15">
      <c r="B49" s="539"/>
      <c r="C49" s="539"/>
      <c r="D49" s="539"/>
      <c r="E49" s="539"/>
      <c r="F49" s="539"/>
      <c r="G49" s="539"/>
      <c r="H49" s="539"/>
      <c r="I49" s="539"/>
      <c r="J49" s="539"/>
      <c r="K49" s="539"/>
    </row>
    <row r="51" ht="15.75">
      <c r="B51" s="26" t="s">
        <v>4159</v>
      </c>
    </row>
    <row r="53" spans="2:11" ht="15">
      <c r="B53" s="27" t="s">
        <v>2389</v>
      </c>
      <c r="C53" s="27"/>
      <c r="D53" s="27"/>
      <c r="E53" s="27"/>
      <c r="F53" s="27"/>
      <c r="G53" s="27"/>
      <c r="H53" s="27"/>
      <c r="I53" s="27"/>
      <c r="J53" s="27"/>
      <c r="K53" s="27"/>
    </row>
    <row r="54" spans="2:12" ht="15">
      <c r="B54" s="526" t="s">
        <v>3152</v>
      </c>
      <c r="C54" s="526"/>
      <c r="D54" s="526"/>
      <c r="E54" s="526"/>
      <c r="F54" s="526"/>
      <c r="G54" s="526"/>
      <c r="H54" s="526"/>
      <c r="I54" s="526"/>
      <c r="J54" s="526"/>
      <c r="K54" s="526"/>
      <c r="L54" s="526"/>
    </row>
    <row r="55" spans="2:12" ht="15">
      <c r="B55" s="526" t="s">
        <v>3153</v>
      </c>
      <c r="C55" s="526"/>
      <c r="D55" s="526"/>
      <c r="E55" s="526"/>
      <c r="F55" s="526"/>
      <c r="G55" s="526"/>
      <c r="H55" s="526"/>
      <c r="I55" s="526"/>
      <c r="J55" s="526"/>
      <c r="K55" s="526"/>
      <c r="L55" s="526"/>
    </row>
    <row r="56" spans="2:12" ht="15">
      <c r="B56" s="526" t="s">
        <v>3159</v>
      </c>
      <c r="C56" s="526"/>
      <c r="D56" s="526"/>
      <c r="E56" s="526"/>
      <c r="F56" s="526"/>
      <c r="G56" s="526"/>
      <c r="H56" s="526"/>
      <c r="I56" s="526"/>
      <c r="J56" s="526"/>
      <c r="K56" s="526"/>
      <c r="L56" s="526"/>
    </row>
    <row r="57" spans="2:12" ht="15">
      <c r="B57" s="526" t="s">
        <v>3154</v>
      </c>
      <c r="C57" s="526"/>
      <c r="D57" s="526"/>
      <c r="E57" s="526"/>
      <c r="F57" s="526"/>
      <c r="G57" s="526"/>
      <c r="H57" s="526"/>
      <c r="I57" s="526"/>
      <c r="J57" s="526"/>
      <c r="K57" s="526"/>
      <c r="L57" s="526"/>
    </row>
    <row r="58" spans="2:12" ht="15">
      <c r="B58" s="526" t="s">
        <v>3155</v>
      </c>
      <c r="C58" s="526"/>
      <c r="D58" s="526"/>
      <c r="E58" s="526"/>
      <c r="F58" s="526"/>
      <c r="G58" s="526"/>
      <c r="H58" s="526"/>
      <c r="I58" s="526"/>
      <c r="J58" s="526"/>
      <c r="K58" s="526"/>
      <c r="L58" s="526"/>
    </row>
    <row r="59" spans="2:12" ht="15">
      <c r="B59" s="526" t="s">
        <v>3156</v>
      </c>
      <c r="C59" s="526"/>
      <c r="D59" s="526"/>
      <c r="E59" s="526"/>
      <c r="F59" s="526"/>
      <c r="G59" s="526"/>
      <c r="H59" s="526"/>
      <c r="I59" s="526"/>
      <c r="J59" s="526"/>
      <c r="K59" s="526"/>
      <c r="L59" s="526"/>
    </row>
    <row r="60" spans="2:12" ht="15">
      <c r="B60" s="526" t="s">
        <v>3157</v>
      </c>
      <c r="C60" s="526"/>
      <c r="D60" s="526"/>
      <c r="E60" s="526"/>
      <c r="F60" s="526"/>
      <c r="G60" s="526"/>
      <c r="H60" s="526"/>
      <c r="I60" s="526"/>
      <c r="J60" s="526"/>
      <c r="K60" s="526"/>
      <c r="L60" s="526"/>
    </row>
    <row r="61" ht="15">
      <c r="B61" s="25"/>
    </row>
    <row r="63" ht="15.75" thickBot="1"/>
    <row r="64" spans="2:12" ht="19.5" thickBot="1">
      <c r="B64" s="527" t="s">
        <v>2390</v>
      </c>
      <c r="C64" s="528"/>
      <c r="D64" s="528"/>
      <c r="E64" s="528"/>
      <c r="F64" s="528"/>
      <c r="G64" s="528"/>
      <c r="H64" s="528"/>
      <c r="I64" s="528"/>
      <c r="J64" s="528"/>
      <c r="K64" s="528"/>
      <c r="L64" s="529"/>
    </row>
    <row r="65" spans="2:12" ht="16.5" thickBot="1">
      <c r="B65" s="533" t="s">
        <v>2391</v>
      </c>
      <c r="C65" s="534"/>
      <c r="D65" s="534"/>
      <c r="E65" s="534"/>
      <c r="F65" s="535"/>
      <c r="G65" s="533" t="s">
        <v>2392</v>
      </c>
      <c r="H65" s="534"/>
      <c r="I65" s="535"/>
      <c r="J65" s="533" t="s">
        <v>2393</v>
      </c>
      <c r="K65" s="534"/>
      <c r="L65" s="535"/>
    </row>
    <row r="66" spans="2:12" ht="15.75" thickBot="1">
      <c r="B66" s="513"/>
      <c r="C66" s="514"/>
      <c r="D66" s="514"/>
      <c r="E66" s="514"/>
      <c r="F66" s="515"/>
      <c r="G66" s="511"/>
      <c r="H66" s="510"/>
      <c r="I66" s="512"/>
      <c r="J66" s="520"/>
      <c r="K66" s="521"/>
      <c r="L66" s="522"/>
    </row>
    <row r="67" spans="2:12" ht="15.75" thickBot="1">
      <c r="B67" s="513"/>
      <c r="C67" s="514"/>
      <c r="D67" s="514"/>
      <c r="E67" s="514"/>
      <c r="F67" s="515"/>
      <c r="G67" s="511"/>
      <c r="H67" s="510"/>
      <c r="I67" s="512"/>
      <c r="J67" s="520"/>
      <c r="K67" s="521"/>
      <c r="L67" s="522"/>
    </row>
    <row r="68" spans="2:12" ht="15.75" thickBot="1">
      <c r="B68" s="513"/>
      <c r="C68" s="514"/>
      <c r="D68" s="514"/>
      <c r="E68" s="514"/>
      <c r="F68" s="515"/>
      <c r="G68" s="511"/>
      <c r="H68" s="510"/>
      <c r="I68" s="512"/>
      <c r="J68" s="520"/>
      <c r="K68" s="521"/>
      <c r="L68" s="522"/>
    </row>
    <row r="69" spans="2:12" ht="15.75" thickBot="1">
      <c r="B69" s="513"/>
      <c r="C69" s="514"/>
      <c r="D69" s="514"/>
      <c r="E69" s="514"/>
      <c r="F69" s="515"/>
      <c r="G69" s="511"/>
      <c r="H69" s="510"/>
      <c r="I69" s="512"/>
      <c r="J69" s="520"/>
      <c r="K69" s="521"/>
      <c r="L69" s="522"/>
    </row>
    <row r="70" spans="2:12" ht="19.5" thickBot="1">
      <c r="B70" s="527" t="s">
        <v>2394</v>
      </c>
      <c r="C70" s="528"/>
      <c r="D70" s="528"/>
      <c r="E70" s="528"/>
      <c r="F70" s="528"/>
      <c r="G70" s="528"/>
      <c r="H70" s="528"/>
      <c r="I70" s="528"/>
      <c r="J70" s="528"/>
      <c r="K70" s="528"/>
      <c r="L70" s="529"/>
    </row>
    <row r="71" spans="2:12" ht="16.5" thickBot="1">
      <c r="B71" s="530" t="s">
        <v>2391</v>
      </c>
      <c r="C71" s="531"/>
      <c r="D71" s="531"/>
      <c r="E71" s="531"/>
      <c r="F71" s="532"/>
      <c r="G71" s="533" t="s">
        <v>2392</v>
      </c>
      <c r="H71" s="534"/>
      <c r="I71" s="535"/>
      <c r="J71" s="533" t="s">
        <v>2393</v>
      </c>
      <c r="K71" s="534"/>
      <c r="L71" s="535"/>
    </row>
    <row r="72" spans="2:12" ht="15.75" thickBot="1">
      <c r="B72" s="513"/>
      <c r="C72" s="514"/>
      <c r="D72" s="514"/>
      <c r="E72" s="514"/>
      <c r="F72" s="515"/>
      <c r="G72" s="511"/>
      <c r="H72" s="510"/>
      <c r="I72" s="512"/>
      <c r="J72" s="520"/>
      <c r="K72" s="521"/>
      <c r="L72" s="522"/>
    </row>
    <row r="73" spans="2:12" ht="15.75" thickBot="1">
      <c r="B73" s="513"/>
      <c r="C73" s="514"/>
      <c r="D73" s="514"/>
      <c r="E73" s="514"/>
      <c r="F73" s="515"/>
      <c r="G73" s="511"/>
      <c r="H73" s="510"/>
      <c r="I73" s="512"/>
      <c r="J73" s="520"/>
      <c r="K73" s="521"/>
      <c r="L73" s="522"/>
    </row>
    <row r="74" spans="2:12" ht="15.75" thickBot="1">
      <c r="B74" s="513"/>
      <c r="C74" s="514"/>
      <c r="D74" s="514"/>
      <c r="E74" s="514"/>
      <c r="F74" s="515"/>
      <c r="G74" s="511"/>
      <c r="H74" s="510"/>
      <c r="I74" s="512"/>
      <c r="J74" s="520"/>
      <c r="K74" s="521"/>
      <c r="L74" s="522"/>
    </row>
    <row r="75" spans="2:12" ht="15.75" thickBot="1">
      <c r="B75" s="513"/>
      <c r="C75" s="514"/>
      <c r="D75" s="514"/>
      <c r="E75" s="514"/>
      <c r="F75" s="515"/>
      <c r="G75" s="513"/>
      <c r="H75" s="514"/>
      <c r="I75" s="515"/>
      <c r="J75" s="523"/>
      <c r="K75" s="524"/>
      <c r="L75" s="525"/>
    </row>
    <row r="77" spans="2:12" ht="15">
      <c r="B77" s="301" t="s">
        <v>2395</v>
      </c>
      <c r="C77" s="301"/>
      <c r="D77" s="301"/>
      <c r="E77" s="301"/>
      <c r="F77" s="301"/>
      <c r="G77" s="301"/>
      <c r="H77" s="301"/>
      <c r="I77" s="301"/>
      <c r="J77" s="301"/>
      <c r="K77" s="301"/>
      <c r="L77" s="301"/>
    </row>
    <row r="78" ht="15.75" thickBot="1"/>
    <row r="79" spans="2:12" ht="15.75" thickBot="1">
      <c r="B79" s="517" t="s">
        <v>2396</v>
      </c>
      <c r="C79" s="518"/>
      <c r="D79" s="518"/>
      <c r="E79" s="518"/>
      <c r="F79" s="518"/>
      <c r="G79" s="519"/>
      <c r="H79" s="517" t="s">
        <v>2397</v>
      </c>
      <c r="I79" s="518"/>
      <c r="J79" s="518"/>
      <c r="K79" s="518"/>
      <c r="L79" s="519"/>
    </row>
    <row r="80" spans="2:12" ht="15.75" thickBot="1">
      <c r="B80" s="511"/>
      <c r="C80" s="510"/>
      <c r="D80" s="510"/>
      <c r="E80" s="510"/>
      <c r="F80" s="510"/>
      <c r="G80" s="512"/>
      <c r="H80" s="511"/>
      <c r="I80" s="510"/>
      <c r="J80" s="510"/>
      <c r="K80" s="510"/>
      <c r="L80" s="512"/>
    </row>
    <row r="81" spans="2:12" ht="15.75" thickBot="1">
      <c r="B81" s="511"/>
      <c r="C81" s="510"/>
      <c r="D81" s="510"/>
      <c r="E81" s="510"/>
      <c r="F81" s="510"/>
      <c r="G81" s="512"/>
      <c r="H81" s="511"/>
      <c r="I81" s="510"/>
      <c r="J81" s="510"/>
      <c r="K81" s="510"/>
      <c r="L81" s="512"/>
    </row>
    <row r="82" spans="2:12" ht="15.75" thickBot="1">
      <c r="B82" s="513"/>
      <c r="C82" s="514"/>
      <c r="D82" s="514"/>
      <c r="E82" s="514"/>
      <c r="F82" s="514"/>
      <c r="G82" s="515"/>
      <c r="H82" s="513"/>
      <c r="I82" s="514"/>
      <c r="J82" s="514"/>
      <c r="K82" s="514"/>
      <c r="L82" s="515"/>
    </row>
    <row r="83" spans="8:12" ht="15">
      <c r="H83" s="510"/>
      <c r="I83" s="510"/>
      <c r="J83" s="510"/>
      <c r="K83" s="510"/>
      <c r="L83" s="510"/>
    </row>
    <row r="84" spans="2:12" ht="15">
      <c r="B84" s="301" t="s">
        <v>2398</v>
      </c>
      <c r="C84" s="301"/>
      <c r="D84" s="301"/>
      <c r="E84" s="301"/>
      <c r="F84" s="301"/>
      <c r="G84" s="301"/>
      <c r="H84" s="301"/>
      <c r="I84" s="301"/>
      <c r="J84" s="301"/>
      <c r="K84" s="301"/>
      <c r="L84" s="301"/>
    </row>
    <row r="86" spans="2:12" ht="15">
      <c r="B86" s="290" t="s">
        <v>716</v>
      </c>
      <c r="C86" s="290"/>
      <c r="D86" s="290"/>
      <c r="E86" s="290"/>
      <c r="F86" s="290"/>
      <c r="G86" s="290"/>
      <c r="H86" s="290"/>
      <c r="I86" s="290"/>
      <c r="J86" s="290"/>
      <c r="K86" s="290"/>
      <c r="L86" s="290"/>
    </row>
    <row r="104" spans="2:12" ht="15.75">
      <c r="B104" s="456" t="s">
        <v>717</v>
      </c>
      <c r="C104" s="456"/>
      <c r="D104" s="456"/>
      <c r="E104" s="456"/>
      <c r="F104" s="456"/>
      <c r="G104" s="456"/>
      <c r="H104" s="456"/>
      <c r="I104" s="456"/>
      <c r="J104" s="456"/>
      <c r="K104" s="456"/>
      <c r="L104" s="456"/>
    </row>
    <row r="106" spans="2:12" ht="47.25" customHeight="1">
      <c r="B106" s="516" t="s">
        <v>718</v>
      </c>
      <c r="C106" s="516"/>
      <c r="D106" s="516"/>
      <c r="E106" s="516"/>
      <c r="F106" s="516"/>
      <c r="G106" s="516"/>
      <c r="H106" s="516"/>
      <c r="I106" s="516"/>
      <c r="J106" s="516"/>
      <c r="K106" s="516"/>
      <c r="L106" s="516"/>
    </row>
    <row r="107" spans="2:12" ht="42.75" customHeight="1">
      <c r="B107" s="504" t="s">
        <v>719</v>
      </c>
      <c r="C107" s="504"/>
      <c r="D107" s="504"/>
      <c r="E107" s="504"/>
      <c r="F107" s="504"/>
      <c r="G107" s="504"/>
      <c r="H107" s="504"/>
      <c r="I107" s="504"/>
      <c r="J107" s="504"/>
      <c r="K107" s="504"/>
      <c r="L107" s="504"/>
    </row>
    <row r="110" spans="2:12" ht="45.75" customHeight="1">
      <c r="B110" s="504" t="s">
        <v>720</v>
      </c>
      <c r="C110" s="504"/>
      <c r="D110" s="504"/>
      <c r="E110" s="504"/>
      <c r="F110" s="504"/>
      <c r="G110" s="504"/>
      <c r="H110" s="504"/>
      <c r="I110" s="504"/>
      <c r="J110" s="504"/>
      <c r="K110" s="504"/>
      <c r="L110" s="504"/>
    </row>
    <row r="111" ht="15.75">
      <c r="B111" s="93"/>
    </row>
    <row r="112" ht="15.75">
      <c r="B112" s="94"/>
    </row>
    <row r="113" spans="2:12" ht="32.25" customHeight="1">
      <c r="B113" s="490" t="s">
        <v>721</v>
      </c>
      <c r="C113" s="490"/>
      <c r="D113" s="490"/>
      <c r="E113" s="490"/>
      <c r="F113" s="490"/>
      <c r="G113" s="490"/>
      <c r="H113" s="490"/>
      <c r="I113" s="490"/>
      <c r="J113" s="490"/>
      <c r="K113" s="490"/>
      <c r="L113" s="490"/>
    </row>
    <row r="114" ht="15.75">
      <c r="B114" s="94"/>
    </row>
    <row r="115" spans="2:12" ht="15.75">
      <c r="B115" s="456" t="s">
        <v>2851</v>
      </c>
      <c r="C115" s="456"/>
      <c r="D115" s="456"/>
      <c r="E115" s="456"/>
      <c r="F115" s="456"/>
      <c r="G115" s="456"/>
      <c r="H115" s="456"/>
      <c r="I115" s="456"/>
      <c r="J115" s="456"/>
      <c r="K115" s="456"/>
      <c r="L115" s="456"/>
    </row>
    <row r="116" ht="15.75">
      <c r="B116" s="94"/>
    </row>
    <row r="117" ht="15.75">
      <c r="B117" s="93" t="s">
        <v>2852</v>
      </c>
    </row>
    <row r="119" spans="2:12" ht="32.25" customHeight="1">
      <c r="B119" s="457" t="s">
        <v>722</v>
      </c>
      <c r="C119" s="457"/>
      <c r="D119" s="457"/>
      <c r="E119" s="457"/>
      <c r="F119" s="457"/>
      <c r="G119" s="457"/>
      <c r="H119" s="457"/>
      <c r="I119" s="457"/>
      <c r="J119" s="457"/>
      <c r="K119" s="457"/>
      <c r="L119" s="457"/>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56" t="s">
        <v>2853</v>
      </c>
      <c r="C126" s="456"/>
      <c r="D126" s="456"/>
      <c r="E126" s="456"/>
      <c r="F126" s="456"/>
      <c r="G126" s="456"/>
      <c r="H126" s="456"/>
      <c r="I126" s="456"/>
      <c r="J126" s="456"/>
      <c r="K126" s="456"/>
      <c r="L126" s="456"/>
    </row>
    <row r="127" ht="15.75">
      <c r="B127" s="96"/>
    </row>
    <row r="128" spans="2:12" ht="15.75">
      <c r="B128" s="456" t="s">
        <v>2854</v>
      </c>
      <c r="C128" s="456"/>
      <c r="D128" s="456"/>
      <c r="E128" s="456"/>
      <c r="F128" s="456"/>
      <c r="G128" s="456"/>
      <c r="H128" s="456"/>
      <c r="I128" s="456"/>
      <c r="J128" s="456"/>
      <c r="K128" s="456"/>
      <c r="L128" s="456"/>
    </row>
    <row r="129" spans="2:12" ht="15.75">
      <c r="B129" s="93"/>
      <c r="C129" s="93"/>
      <c r="D129" s="93"/>
      <c r="E129" s="93"/>
      <c r="F129" s="93"/>
      <c r="G129" s="93"/>
      <c r="H129" s="93"/>
      <c r="I129" s="93"/>
      <c r="J129" s="93"/>
      <c r="K129" s="93"/>
      <c r="L129" s="93"/>
    </row>
    <row r="130" spans="2:12" ht="32.25" customHeight="1">
      <c r="B130" s="457" t="s">
        <v>722</v>
      </c>
      <c r="C130" s="457"/>
      <c r="D130" s="457"/>
      <c r="E130" s="457"/>
      <c r="F130" s="457"/>
      <c r="G130" s="457"/>
      <c r="H130" s="457"/>
      <c r="I130" s="457"/>
      <c r="J130" s="457"/>
      <c r="K130" s="457"/>
      <c r="L130" s="457"/>
    </row>
    <row r="131" spans="2:12" ht="15">
      <c r="B131" s="112"/>
      <c r="C131" s="112"/>
      <c r="D131" s="112"/>
      <c r="E131" s="112"/>
      <c r="F131" s="112"/>
      <c r="G131" s="112"/>
      <c r="H131" s="112"/>
      <c r="I131" s="112"/>
      <c r="J131" s="112"/>
      <c r="K131" s="112"/>
      <c r="L131" s="112"/>
    </row>
    <row r="132" spans="2:12" ht="30.75" customHeight="1">
      <c r="B132" s="507" t="s">
        <v>4340</v>
      </c>
      <c r="C132" s="507"/>
      <c r="D132" s="507"/>
      <c r="E132" s="507"/>
      <c r="F132" s="507"/>
      <c r="G132" s="507"/>
      <c r="H132" s="507"/>
      <c r="I132" s="507"/>
      <c r="J132" s="507"/>
      <c r="K132" s="507"/>
      <c r="L132" s="507"/>
    </row>
    <row r="133" ht="15">
      <c r="B133" s="97" t="s">
        <v>726</v>
      </c>
    </row>
    <row r="134" ht="15">
      <c r="B134" s="97" t="s">
        <v>727</v>
      </c>
    </row>
    <row r="135" ht="15.75">
      <c r="B135" s="96"/>
    </row>
    <row r="136" ht="15.75">
      <c r="B136" s="96"/>
    </row>
    <row r="137" spans="2:12" ht="15.75">
      <c r="B137" s="456" t="s">
        <v>2855</v>
      </c>
      <c r="C137" s="456"/>
      <c r="D137" s="456"/>
      <c r="E137" s="456"/>
      <c r="F137" s="456"/>
      <c r="G137" s="456"/>
      <c r="H137" s="456"/>
      <c r="I137" s="456"/>
      <c r="J137" s="456"/>
      <c r="K137" s="456"/>
      <c r="L137" s="456"/>
    </row>
    <row r="138" spans="2:12" ht="15.75">
      <c r="B138" s="93"/>
      <c r="C138" s="93"/>
      <c r="D138" s="93"/>
      <c r="E138" s="93"/>
      <c r="F138" s="93"/>
      <c r="G138" s="93"/>
      <c r="H138" s="93"/>
      <c r="I138" s="93"/>
      <c r="J138" s="93"/>
      <c r="K138" s="93"/>
      <c r="L138" s="93"/>
    </row>
    <row r="139" spans="2:12" ht="30" customHeight="1">
      <c r="B139" s="508" t="s">
        <v>722</v>
      </c>
      <c r="C139" s="508"/>
      <c r="D139" s="508"/>
      <c r="E139" s="508"/>
      <c r="F139" s="508"/>
      <c r="G139" s="508"/>
      <c r="H139" s="508"/>
      <c r="I139" s="508"/>
      <c r="J139" s="508"/>
      <c r="K139" s="508"/>
      <c r="L139" s="508"/>
    </row>
    <row r="140" ht="15.75">
      <c r="B140" s="98"/>
    </row>
    <row r="141" spans="2:12" ht="35.25" customHeight="1">
      <c r="B141" s="509" t="s">
        <v>4342</v>
      </c>
      <c r="C141" s="509"/>
      <c r="D141" s="509"/>
      <c r="E141" s="509"/>
      <c r="F141" s="509"/>
      <c r="G141" s="509"/>
      <c r="H141" s="509"/>
      <c r="I141" s="509"/>
      <c r="J141" s="509"/>
      <c r="K141" s="509"/>
      <c r="L141" s="509"/>
    </row>
    <row r="142" spans="2:12" ht="15">
      <c r="B142" s="455" t="s">
        <v>729</v>
      </c>
      <c r="C142" s="455"/>
      <c r="D142" s="455"/>
      <c r="E142" s="455"/>
      <c r="F142" s="455"/>
      <c r="G142" s="455"/>
      <c r="H142" s="455"/>
      <c r="I142" s="455"/>
      <c r="J142" s="455"/>
      <c r="K142" s="455"/>
      <c r="L142" s="455"/>
    </row>
    <row r="143" spans="2:12" ht="15">
      <c r="B143" s="455" t="s">
        <v>730</v>
      </c>
      <c r="C143" s="455"/>
      <c r="D143" s="455"/>
      <c r="E143" s="455"/>
      <c r="F143" s="455"/>
      <c r="G143" s="455"/>
      <c r="H143" s="455"/>
      <c r="I143" s="455"/>
      <c r="J143" s="455"/>
      <c r="K143" s="455"/>
      <c r="L143" s="455"/>
    </row>
    <row r="144" ht="15.75">
      <c r="B144" s="94"/>
    </row>
    <row r="145" ht="15.75">
      <c r="B145" s="99"/>
    </row>
    <row r="146" spans="2:18" ht="41.25" customHeight="1">
      <c r="B146" s="502" t="s">
        <v>4345</v>
      </c>
      <c r="C146" s="503"/>
      <c r="D146" s="503"/>
      <c r="E146" s="503"/>
      <c r="F146" s="503"/>
      <c r="G146" s="503"/>
      <c r="H146" s="503"/>
      <c r="I146" s="503"/>
      <c r="J146" s="503"/>
      <c r="K146" s="503"/>
      <c r="L146" s="503"/>
      <c r="M146" s="103"/>
      <c r="N146" s="103"/>
      <c r="O146" s="103"/>
      <c r="P146" s="103"/>
      <c r="Q146" s="103"/>
      <c r="R146" s="103"/>
    </row>
    <row r="147" ht="15.75">
      <c r="B147" s="98"/>
    </row>
    <row r="148" spans="2:12" ht="15.75">
      <c r="B148" s="504" t="s">
        <v>2856</v>
      </c>
      <c r="C148" s="504"/>
      <c r="D148" s="504"/>
      <c r="E148" s="504"/>
      <c r="F148" s="504"/>
      <c r="G148" s="504"/>
      <c r="H148" s="504"/>
      <c r="I148" s="504"/>
      <c r="J148" s="504"/>
      <c r="K148" s="504"/>
      <c r="L148" s="504"/>
    </row>
    <row r="149" ht="15.75">
      <c r="B149" s="98"/>
    </row>
    <row r="150" spans="2:7" ht="16.5" thickBot="1">
      <c r="B150" s="505"/>
      <c r="C150" s="505"/>
      <c r="D150" s="505"/>
      <c r="E150" s="505"/>
      <c r="F150" s="505"/>
      <c r="G150" s="505"/>
    </row>
    <row r="151" spans="2:12" ht="18.75">
      <c r="B151" s="492" t="s">
        <v>732</v>
      </c>
      <c r="C151" s="493"/>
      <c r="D151" s="493"/>
      <c r="E151" s="500" t="s">
        <v>731</v>
      </c>
      <c r="F151" s="500"/>
      <c r="G151" s="500"/>
      <c r="H151" s="500"/>
      <c r="I151" s="500"/>
      <c r="J151" s="500"/>
      <c r="K151" s="500"/>
      <c r="L151" s="501"/>
    </row>
    <row r="152" spans="2:12" ht="18.75">
      <c r="B152" s="494"/>
      <c r="C152" s="495"/>
      <c r="D152" s="495"/>
      <c r="E152" s="491">
        <v>2014</v>
      </c>
      <c r="F152" s="491"/>
      <c r="G152" s="491">
        <v>2015</v>
      </c>
      <c r="H152" s="491"/>
      <c r="I152" s="491">
        <v>2016</v>
      </c>
      <c r="J152" s="491"/>
      <c r="K152" s="491">
        <v>2017</v>
      </c>
      <c r="L152" s="506"/>
    </row>
    <row r="153" spans="2:12" ht="15.75">
      <c r="B153" s="496"/>
      <c r="C153" s="497"/>
      <c r="D153" s="497"/>
      <c r="E153" s="468"/>
      <c r="F153" s="468"/>
      <c r="G153" s="468"/>
      <c r="H153" s="468"/>
      <c r="I153" s="468"/>
      <c r="J153" s="468"/>
      <c r="K153" s="468"/>
      <c r="L153" s="488"/>
    </row>
    <row r="154" spans="2:12" ht="15.75">
      <c r="B154" s="496"/>
      <c r="C154" s="497"/>
      <c r="D154" s="497"/>
      <c r="E154" s="468"/>
      <c r="F154" s="468"/>
      <c r="G154" s="468"/>
      <c r="H154" s="468"/>
      <c r="I154" s="468"/>
      <c r="J154" s="468"/>
      <c r="K154" s="468"/>
      <c r="L154" s="488"/>
    </row>
    <row r="155" spans="2:12" ht="15.75">
      <c r="B155" s="496"/>
      <c r="C155" s="497"/>
      <c r="D155" s="497"/>
      <c r="E155" s="468"/>
      <c r="F155" s="468"/>
      <c r="G155" s="468"/>
      <c r="H155" s="468"/>
      <c r="I155" s="468"/>
      <c r="J155" s="468"/>
      <c r="K155" s="468"/>
      <c r="L155" s="488"/>
    </row>
    <row r="156" spans="2:12" ht="16.5" thickBot="1">
      <c r="B156" s="498"/>
      <c r="C156" s="499"/>
      <c r="D156" s="499"/>
      <c r="E156" s="487"/>
      <c r="F156" s="487"/>
      <c r="G156" s="487"/>
      <c r="H156" s="487"/>
      <c r="I156" s="487"/>
      <c r="J156" s="487"/>
      <c r="K156" s="487"/>
      <c r="L156" s="489"/>
    </row>
    <row r="158" ht="15.75">
      <c r="B158" s="93" t="s">
        <v>2857</v>
      </c>
    </row>
    <row r="159" spans="2:12" ht="34.5" customHeight="1">
      <c r="B159" s="457" t="s">
        <v>733</v>
      </c>
      <c r="C159" s="457"/>
      <c r="D159" s="457"/>
      <c r="E159" s="457"/>
      <c r="F159" s="457"/>
      <c r="G159" s="457"/>
      <c r="H159" s="457"/>
      <c r="I159" s="457"/>
      <c r="J159" s="457"/>
      <c r="K159" s="457"/>
      <c r="L159" s="457"/>
    </row>
    <row r="160" ht="15.75">
      <c r="B160" s="98"/>
    </row>
    <row r="161" spans="2:12" ht="31.5" customHeight="1">
      <c r="B161" s="490" t="s">
        <v>2858</v>
      </c>
      <c r="C161" s="490"/>
      <c r="D161" s="490"/>
      <c r="E161" s="490"/>
      <c r="F161" s="490"/>
      <c r="G161" s="490"/>
      <c r="H161" s="490"/>
      <c r="I161" s="490"/>
      <c r="J161" s="490"/>
      <c r="K161" s="490"/>
      <c r="L161" s="490"/>
    </row>
    <row r="162" ht="15.75">
      <c r="B162" s="96"/>
    </row>
    <row r="163" spans="2:12" ht="35.25" customHeight="1">
      <c r="B163" s="457" t="s">
        <v>734</v>
      </c>
      <c r="C163" s="457"/>
      <c r="D163" s="457"/>
      <c r="E163" s="457"/>
      <c r="F163" s="457"/>
      <c r="G163" s="457"/>
      <c r="H163" s="457"/>
      <c r="I163" s="457"/>
      <c r="J163" s="457"/>
      <c r="K163" s="457"/>
      <c r="L163" s="457"/>
    </row>
    <row r="164" ht="15.75">
      <c r="B164" s="98"/>
    </row>
    <row r="165" spans="2:12" ht="15.75">
      <c r="B165" s="456" t="s">
        <v>2859</v>
      </c>
      <c r="C165" s="456"/>
      <c r="D165" s="456"/>
      <c r="E165" s="456"/>
      <c r="F165" s="456"/>
      <c r="G165" s="456"/>
      <c r="H165" s="456"/>
      <c r="I165" s="456"/>
      <c r="J165" s="456"/>
      <c r="K165" s="456"/>
      <c r="L165" s="456"/>
    </row>
    <row r="166" ht="15.75" thickBot="1"/>
    <row r="167" spans="2:12" ht="33.75" customHeight="1">
      <c r="B167" s="478" t="s">
        <v>735</v>
      </c>
      <c r="C167" s="479"/>
      <c r="D167" s="479"/>
      <c r="E167" s="479" t="s">
        <v>736</v>
      </c>
      <c r="F167" s="479"/>
      <c r="G167" s="482" t="s">
        <v>737</v>
      </c>
      <c r="H167" s="482"/>
      <c r="I167" s="479" t="s">
        <v>738</v>
      </c>
      <c r="J167" s="479"/>
      <c r="K167" s="479"/>
      <c r="L167" s="483"/>
    </row>
    <row r="168" spans="2:12" ht="35.25" customHeight="1" thickBot="1">
      <c r="B168" s="480"/>
      <c r="C168" s="481"/>
      <c r="D168" s="481"/>
      <c r="E168" s="481" t="s">
        <v>740</v>
      </c>
      <c r="F168" s="481"/>
      <c r="G168" s="481" t="s">
        <v>741</v>
      </c>
      <c r="H168" s="481"/>
      <c r="I168" s="484" t="s">
        <v>739</v>
      </c>
      <c r="J168" s="485"/>
      <c r="K168" s="485"/>
      <c r="L168" s="486"/>
    </row>
    <row r="169" spans="2:12" ht="15.75">
      <c r="B169" s="472" t="s">
        <v>742</v>
      </c>
      <c r="C169" s="473"/>
      <c r="D169" s="473"/>
      <c r="E169" s="474"/>
      <c r="F169" s="474"/>
      <c r="G169" s="474"/>
      <c r="H169" s="474"/>
      <c r="I169" s="475"/>
      <c r="J169" s="476"/>
      <c r="K169" s="476"/>
      <c r="L169" s="477"/>
    </row>
    <row r="170" spans="2:15" ht="15.75">
      <c r="B170" s="466" t="s">
        <v>743</v>
      </c>
      <c r="C170" s="467"/>
      <c r="D170" s="467"/>
      <c r="E170" s="468"/>
      <c r="F170" s="468"/>
      <c r="G170" s="468"/>
      <c r="H170" s="468"/>
      <c r="I170" s="459"/>
      <c r="J170" s="460"/>
      <c r="K170" s="460"/>
      <c r="L170" s="461"/>
      <c r="O170" s="105"/>
    </row>
    <row r="171" spans="2:12" ht="15.75">
      <c r="B171" s="466" t="s">
        <v>744</v>
      </c>
      <c r="C171" s="467"/>
      <c r="D171" s="467"/>
      <c r="E171" s="468"/>
      <c r="F171" s="468"/>
      <c r="G171" s="468"/>
      <c r="H171" s="468"/>
      <c r="I171" s="459"/>
      <c r="J171" s="460"/>
      <c r="K171" s="460"/>
      <c r="L171" s="461"/>
    </row>
    <row r="172" spans="2:12" ht="15.75">
      <c r="B172" s="466" t="s">
        <v>745</v>
      </c>
      <c r="C172" s="467"/>
      <c r="D172" s="467"/>
      <c r="E172" s="468"/>
      <c r="F172" s="468"/>
      <c r="G172" s="468"/>
      <c r="H172" s="468"/>
      <c r="I172" s="459"/>
      <c r="J172" s="460"/>
      <c r="K172" s="460"/>
      <c r="L172" s="461"/>
    </row>
    <row r="173" spans="2:12" ht="15.75">
      <c r="B173" s="466" t="s">
        <v>746</v>
      </c>
      <c r="C173" s="467"/>
      <c r="D173" s="467"/>
      <c r="E173" s="468"/>
      <c r="F173" s="468"/>
      <c r="G173" s="468"/>
      <c r="H173" s="468"/>
      <c r="I173" s="459"/>
      <c r="J173" s="460"/>
      <c r="K173" s="460"/>
      <c r="L173" s="461"/>
    </row>
    <row r="174" spans="2:12" ht="16.5" thickBot="1">
      <c r="B174" s="469" t="s">
        <v>747</v>
      </c>
      <c r="C174" s="470"/>
      <c r="D174" s="470"/>
      <c r="E174" s="471"/>
      <c r="F174" s="471"/>
      <c r="G174" s="471"/>
      <c r="H174" s="471"/>
      <c r="I174" s="541"/>
      <c r="J174" s="542"/>
      <c r="K174" s="542"/>
      <c r="L174" s="543"/>
    </row>
    <row r="175" spans="2:12" ht="16.5" thickBot="1">
      <c r="B175" s="463" t="s">
        <v>90</v>
      </c>
      <c r="C175" s="464"/>
      <c r="D175" s="464"/>
      <c r="E175" s="465"/>
      <c r="F175" s="465"/>
      <c r="G175" s="465"/>
      <c r="H175" s="465"/>
      <c r="I175" s="544"/>
      <c r="J175" s="534"/>
      <c r="K175" s="534"/>
      <c r="L175" s="535"/>
    </row>
    <row r="178" spans="2:12" ht="15.75">
      <c r="B178" s="456" t="s">
        <v>748</v>
      </c>
      <c r="C178" s="456"/>
      <c r="D178" s="456"/>
      <c r="E178" s="456"/>
      <c r="F178" s="456"/>
      <c r="G178" s="456"/>
      <c r="H178" s="456"/>
      <c r="I178" s="456"/>
      <c r="J178" s="456"/>
      <c r="K178" s="456"/>
      <c r="L178" s="456"/>
    </row>
    <row r="179" ht="15.75">
      <c r="B179" s="98"/>
    </row>
    <row r="180" spans="2:12" ht="36" customHeight="1">
      <c r="B180" s="457" t="s">
        <v>749</v>
      </c>
      <c r="C180" s="457"/>
      <c r="D180" s="457"/>
      <c r="E180" s="457"/>
      <c r="F180" s="457"/>
      <c r="G180" s="457"/>
      <c r="H180" s="457"/>
      <c r="I180" s="457"/>
      <c r="J180" s="457"/>
      <c r="K180" s="457"/>
      <c r="L180" s="457"/>
    </row>
    <row r="181" ht="15">
      <c r="B181" s="104" t="s">
        <v>3198</v>
      </c>
    </row>
    <row r="182" spans="2:12" ht="15.75">
      <c r="B182" s="456" t="s">
        <v>750</v>
      </c>
      <c r="C182" s="456"/>
      <c r="D182" s="456"/>
      <c r="E182" s="456"/>
      <c r="F182" s="456"/>
      <c r="G182" s="456"/>
      <c r="H182" s="456"/>
      <c r="I182" s="456"/>
      <c r="J182" s="456"/>
      <c r="K182" s="456"/>
      <c r="L182" s="456"/>
    </row>
    <row r="184" ht="15">
      <c r="N184" t="s">
        <v>3198</v>
      </c>
    </row>
    <row r="185" spans="2:12" ht="15">
      <c r="B185" s="458"/>
      <c r="C185" s="458"/>
      <c r="D185" s="458"/>
      <c r="E185" s="458"/>
      <c r="F185" s="458"/>
      <c r="G185" s="458"/>
      <c r="H185" s="458"/>
      <c r="I185" s="458"/>
      <c r="J185" s="458"/>
      <c r="K185" s="458"/>
      <c r="L185" s="458"/>
    </row>
    <row r="201" spans="2:12" ht="15.75">
      <c r="B201" s="456" t="s">
        <v>751</v>
      </c>
      <c r="C201" s="456"/>
      <c r="D201" s="456"/>
      <c r="E201" s="456"/>
      <c r="F201" s="456"/>
      <c r="G201" s="456"/>
      <c r="H201" s="456"/>
      <c r="I201" s="456"/>
      <c r="J201" s="456"/>
      <c r="K201" s="456"/>
      <c r="L201" s="456"/>
    </row>
    <row r="202" spans="2:12" ht="38.25" customHeight="1">
      <c r="B202" s="462" t="s">
        <v>752</v>
      </c>
      <c r="C202" s="462"/>
      <c r="D202" s="462"/>
      <c r="E202" s="462"/>
      <c r="F202" s="462"/>
      <c r="G202" s="462"/>
      <c r="H202" s="462"/>
      <c r="I202" s="462"/>
      <c r="J202" s="462"/>
      <c r="K202" s="462"/>
      <c r="L202" s="462"/>
    </row>
    <row r="203" ht="15.75">
      <c r="B203" s="98"/>
    </row>
    <row r="204" spans="2:12" ht="15.75">
      <c r="B204" s="456" t="s">
        <v>753</v>
      </c>
      <c r="C204" s="456"/>
      <c r="D204" s="456"/>
      <c r="E204" s="456"/>
      <c r="F204" s="456"/>
      <c r="G204" s="456"/>
      <c r="H204" s="456"/>
      <c r="I204" s="456"/>
      <c r="J204" s="456"/>
      <c r="K204" s="456"/>
      <c r="L204" s="456"/>
    </row>
    <row r="205" spans="2:12" ht="15.75">
      <c r="B205" s="93"/>
      <c r="C205" s="93"/>
      <c r="D205" s="93"/>
      <c r="E205" s="93"/>
      <c r="F205" s="93"/>
      <c r="G205" s="93"/>
      <c r="H205" s="93"/>
      <c r="I205" s="93"/>
      <c r="J205" s="93"/>
      <c r="K205" s="93"/>
      <c r="L205" s="93"/>
    </row>
    <row r="206" spans="2:12" ht="15">
      <c r="B206" s="120"/>
      <c r="C206" s="455" t="s">
        <v>754</v>
      </c>
      <c r="D206" s="455"/>
      <c r="E206" s="455"/>
      <c r="F206" s="455"/>
      <c r="G206" s="455"/>
      <c r="H206" s="455"/>
      <c r="I206" s="455"/>
      <c r="J206" s="455"/>
      <c r="K206" s="455"/>
      <c r="L206" s="455"/>
    </row>
    <row r="207" spans="2:12" ht="15">
      <c r="B207" s="120"/>
      <c r="C207" s="455" t="s">
        <v>755</v>
      </c>
      <c r="D207" s="455"/>
      <c r="E207" s="455"/>
      <c r="F207" s="455"/>
      <c r="G207" s="455"/>
      <c r="H207" s="455"/>
      <c r="I207" s="455"/>
      <c r="J207" s="455"/>
      <c r="K207" s="455"/>
      <c r="L207" s="455"/>
    </row>
    <row r="208" spans="2:12" ht="15">
      <c r="B208" s="120"/>
      <c r="C208" s="455" t="s">
        <v>756</v>
      </c>
      <c r="D208" s="455"/>
      <c r="E208" s="455"/>
      <c r="F208" s="455"/>
      <c r="G208" s="455"/>
      <c r="H208" s="455"/>
      <c r="I208" s="455"/>
      <c r="J208" s="455"/>
      <c r="K208" s="455"/>
      <c r="L208" s="455"/>
    </row>
    <row r="209" spans="2:12" ht="15">
      <c r="B209" s="120"/>
      <c r="C209" s="455" t="s">
        <v>757</v>
      </c>
      <c r="D209" s="455"/>
      <c r="E209" s="455"/>
      <c r="F209" s="455"/>
      <c r="G209" s="455"/>
      <c r="H209" s="455"/>
      <c r="I209" s="455"/>
      <c r="J209" s="455"/>
      <c r="K209" s="455"/>
      <c r="L209" s="45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75" t="s">
        <v>4761</v>
      </c>
      <c r="C1" s="576"/>
      <c r="D1" s="576"/>
      <c r="E1" s="576"/>
      <c r="F1" s="576"/>
      <c r="G1" s="576"/>
      <c r="H1" s="576"/>
      <c r="I1" s="576"/>
      <c r="J1" s="577"/>
    </row>
    <row r="2" spans="2:10" ht="15.75">
      <c r="B2" s="578" t="s">
        <v>4341</v>
      </c>
      <c r="C2" s="579"/>
      <c r="D2" s="579"/>
      <c r="E2" s="579"/>
      <c r="F2" s="579"/>
      <c r="G2" s="579"/>
      <c r="H2" s="579"/>
      <c r="I2" s="579"/>
      <c r="J2" s="580"/>
    </row>
    <row r="3" spans="2:10" ht="16.5" thickBot="1">
      <c r="B3" s="581" t="s">
        <v>79</v>
      </c>
      <c r="C3" s="582"/>
      <c r="D3" s="582"/>
      <c r="E3" s="582"/>
      <c r="F3" s="582"/>
      <c r="G3" s="582"/>
      <c r="H3" s="582"/>
      <c r="I3" s="582"/>
      <c r="J3" s="583"/>
    </row>
    <row r="4" spans="2:10" ht="9" customHeight="1" thickBot="1">
      <c r="B4" s="40"/>
      <c r="C4" s="41"/>
      <c r="D4" s="41"/>
      <c r="E4" s="41"/>
      <c r="F4" s="41"/>
      <c r="G4" s="41"/>
      <c r="H4" s="41"/>
      <c r="I4" s="41"/>
      <c r="J4" s="41"/>
    </row>
    <row r="5" spans="2:10" ht="19.5" thickBot="1">
      <c r="B5" s="584" t="s">
        <v>80</v>
      </c>
      <c r="C5" s="585"/>
      <c r="D5" s="585"/>
      <c r="E5" s="585"/>
      <c r="F5" s="585"/>
      <c r="G5" s="585"/>
      <c r="H5" s="585"/>
      <c r="I5" s="585"/>
      <c r="J5" s="586"/>
    </row>
    <row r="6" spans="2:9" ht="6" customHeight="1" thickBot="1">
      <c r="B6" s="42"/>
      <c r="C6" s="42"/>
      <c r="D6" s="42"/>
      <c r="E6" s="42"/>
      <c r="F6" s="42"/>
      <c r="G6" s="42"/>
      <c r="H6" s="42"/>
      <c r="I6" s="42"/>
    </row>
    <row r="7" spans="2:10" ht="15" customHeight="1" thickBot="1">
      <c r="B7" s="573" t="s">
        <v>81</v>
      </c>
      <c r="C7" s="574"/>
      <c r="D7" s="587" t="str">
        <f>ENTRADA!$D$14</f>
        <v>Município de Agudo</v>
      </c>
      <c r="E7" s="587"/>
      <c r="F7" s="587"/>
      <c r="G7" s="587"/>
      <c r="H7" s="587"/>
      <c r="I7" s="587"/>
      <c r="J7" s="588"/>
    </row>
    <row r="8" spans="2:9" ht="6" customHeight="1" thickBot="1">
      <c r="B8" s="43"/>
      <c r="C8" s="43"/>
      <c r="D8" s="43"/>
      <c r="E8" s="43"/>
      <c r="F8" s="43"/>
      <c r="G8" s="43"/>
      <c r="H8" s="43"/>
      <c r="I8" s="44"/>
    </row>
    <row r="9" spans="2:11" ht="16.5" thickBot="1">
      <c r="B9" s="573" t="s">
        <v>759</v>
      </c>
      <c r="C9" s="574"/>
      <c r="D9" s="589"/>
      <c r="E9" s="589"/>
      <c r="F9" s="590"/>
      <c r="G9" s="136"/>
      <c r="H9" s="137" t="s">
        <v>82</v>
      </c>
      <c r="I9" s="138" t="s">
        <v>83</v>
      </c>
      <c r="J9" s="139"/>
      <c r="K9" s="45"/>
    </row>
    <row r="10" spans="2:9" ht="6.75" customHeight="1" thickBot="1">
      <c r="B10" s="46"/>
      <c r="C10" s="46"/>
      <c r="D10" s="47"/>
      <c r="E10" s="47"/>
      <c r="F10" s="47"/>
      <c r="G10" s="47"/>
      <c r="H10" s="47"/>
      <c r="I10" s="47"/>
    </row>
    <row r="11" spans="2:10" ht="15.75" thickBot="1">
      <c r="B11" s="591" t="s">
        <v>84</v>
      </c>
      <c r="C11" s="592"/>
      <c r="D11" s="593"/>
      <c r="E11" s="593"/>
      <c r="F11" s="593"/>
      <c r="G11" s="593"/>
      <c r="H11" s="593"/>
      <c r="I11" s="593"/>
      <c r="J11" s="594"/>
    </row>
    <row r="12" spans="2:10" ht="15.75" thickBot="1">
      <c r="B12" s="595" t="s">
        <v>2850</v>
      </c>
      <c r="C12" s="601"/>
      <c r="D12" s="601"/>
      <c r="E12" s="601"/>
      <c r="F12" s="601"/>
      <c r="G12" s="140"/>
      <c r="H12" s="595" t="s">
        <v>88</v>
      </c>
      <c r="I12" s="597" t="s">
        <v>89</v>
      </c>
      <c r="J12" s="598"/>
    </row>
    <row r="13" spans="1:10" ht="15.75" thickBot="1">
      <c r="A13" s="48"/>
      <c r="B13" s="596"/>
      <c r="C13" s="602"/>
      <c r="D13" s="602"/>
      <c r="E13" s="602"/>
      <c r="F13" s="602"/>
      <c r="G13" s="141"/>
      <c r="H13" s="596"/>
      <c r="I13" s="599"/>
      <c r="J13" s="600"/>
    </row>
    <row r="14" spans="2:10" s="49" customFormat="1" ht="15.75" thickBot="1">
      <c r="B14" s="603" t="s">
        <v>767</v>
      </c>
      <c r="C14" s="604"/>
      <c r="D14" s="604"/>
      <c r="E14" s="604"/>
      <c r="F14" s="604"/>
      <c r="G14" s="51"/>
      <c r="H14" s="114">
        <f>VLOOKUP(ENTRADA!$D$14,B_DADOS!A3:AO499,40,FALSE)</f>
        <v>135</v>
      </c>
      <c r="I14" s="607"/>
      <c r="J14" s="608"/>
    </row>
    <row r="15" spans="2:10" s="49" customFormat="1" ht="15.75" thickBot="1">
      <c r="B15" s="555" t="s">
        <v>90</v>
      </c>
      <c r="C15" s="556"/>
      <c r="D15" s="556"/>
      <c r="E15" s="556"/>
      <c r="F15" s="557"/>
      <c r="G15" s="53"/>
      <c r="H15" s="115">
        <f>SUM(H14:H14)</f>
        <v>135</v>
      </c>
      <c r="I15" s="605">
        <f>SUM(I14:J14)</f>
        <v>0</v>
      </c>
      <c r="J15" s="606"/>
    </row>
    <row r="16" spans="2:10" s="49" customFormat="1" ht="19.5" customHeight="1" thickBot="1">
      <c r="B16" s="562" t="s">
        <v>769</v>
      </c>
      <c r="C16" s="563"/>
      <c r="D16" s="564"/>
      <c r="E16" s="564"/>
      <c r="F16" s="564"/>
      <c r="G16" s="564"/>
      <c r="H16" s="564"/>
      <c r="I16" s="564"/>
      <c r="J16" s="565"/>
    </row>
    <row r="17" spans="2:10" s="49" customFormat="1" ht="15">
      <c r="B17" s="566" t="s">
        <v>85</v>
      </c>
      <c r="C17" s="566" t="s">
        <v>768</v>
      </c>
      <c r="D17" s="571" t="s">
        <v>86</v>
      </c>
      <c r="E17" s="571" t="s">
        <v>87</v>
      </c>
      <c r="F17" s="571" t="s">
        <v>91</v>
      </c>
      <c r="G17" s="142"/>
      <c r="H17" s="566" t="s">
        <v>92</v>
      </c>
      <c r="I17" s="571" t="s">
        <v>93</v>
      </c>
      <c r="J17" s="566" t="s">
        <v>94</v>
      </c>
    </row>
    <row r="18" spans="2:10" s="49" customFormat="1" ht="15.75" thickBot="1">
      <c r="B18" s="567"/>
      <c r="C18" s="567"/>
      <c r="D18" s="572"/>
      <c r="E18" s="572"/>
      <c r="F18" s="572"/>
      <c r="G18" s="143" t="s">
        <v>95</v>
      </c>
      <c r="H18" s="567"/>
      <c r="I18" s="572"/>
      <c r="J18" s="567"/>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545" t="s">
        <v>4763</v>
      </c>
      <c r="C34" s="545"/>
      <c r="D34" s="545"/>
      <c r="E34" s="545"/>
      <c r="F34" s="545"/>
      <c r="G34" s="545"/>
      <c r="H34" s="545"/>
      <c r="I34" s="545"/>
      <c r="J34" s="148">
        <v>0</v>
      </c>
    </row>
    <row r="35" spans="2:10" s="49" customFormat="1" ht="15.75" customHeight="1">
      <c r="B35" s="549" t="s">
        <v>4338</v>
      </c>
      <c r="C35" s="550"/>
      <c r="D35" s="550"/>
      <c r="E35" s="550"/>
      <c r="F35" s="550"/>
      <c r="G35" s="145"/>
      <c r="H35" s="547" t="s">
        <v>4337</v>
      </c>
      <c r="I35" s="548"/>
      <c r="J35" s="148">
        <v>0</v>
      </c>
    </row>
    <row r="36" spans="2:10" s="49" customFormat="1" ht="15.75" customHeight="1">
      <c r="B36" s="551"/>
      <c r="C36" s="552"/>
      <c r="D36" s="552"/>
      <c r="E36" s="552"/>
      <c r="F36" s="552"/>
      <c r="G36" s="146"/>
      <c r="H36" s="547" t="s">
        <v>4336</v>
      </c>
      <c r="I36" s="548"/>
      <c r="J36" s="148">
        <v>0</v>
      </c>
    </row>
    <row r="37" spans="2:10" s="49" customFormat="1" ht="15.75">
      <c r="B37" s="553"/>
      <c r="C37" s="554"/>
      <c r="D37" s="554"/>
      <c r="E37" s="554"/>
      <c r="F37" s="554"/>
      <c r="G37" s="147"/>
      <c r="H37" s="547" t="s">
        <v>4762</v>
      </c>
      <c r="I37" s="548"/>
      <c r="J37" s="148">
        <f>SUM(J35:J36)</f>
        <v>0</v>
      </c>
    </row>
    <row r="38" spans="2:10" s="49" customFormat="1" ht="15.75" customHeight="1">
      <c r="B38" s="546" t="s">
        <v>4339</v>
      </c>
      <c r="C38" s="546"/>
      <c r="D38" s="546"/>
      <c r="E38" s="546"/>
      <c r="F38" s="546"/>
      <c r="G38" s="546"/>
      <c r="H38" s="546"/>
      <c r="I38" s="546"/>
      <c r="J38" s="144">
        <f>J37-J34</f>
        <v>0</v>
      </c>
    </row>
    <row r="39" spans="1:11" s="49" customFormat="1" ht="12" customHeight="1">
      <c r="A39" s="118"/>
      <c r="B39" s="54"/>
      <c r="C39" s="54"/>
      <c r="D39" s="54"/>
      <c r="E39" s="54"/>
      <c r="F39" s="54"/>
      <c r="G39" s="54"/>
      <c r="H39" s="54"/>
      <c r="I39" s="54"/>
      <c r="J39" s="54"/>
      <c r="K39" s="118"/>
    </row>
    <row r="40" spans="2:12" ht="18" customHeight="1" thickBot="1">
      <c r="B40" s="568" t="s">
        <v>769</v>
      </c>
      <c r="C40" s="569"/>
      <c r="D40" s="569"/>
      <c r="E40" s="569"/>
      <c r="F40" s="569"/>
      <c r="G40" s="569"/>
      <c r="H40" s="569"/>
      <c r="I40" s="569"/>
      <c r="J40" s="570"/>
      <c r="L40" s="39" t="s">
        <v>3198</v>
      </c>
    </row>
    <row r="41" spans="2:10" ht="15">
      <c r="B41" s="566" t="s">
        <v>85</v>
      </c>
      <c r="C41" s="566" t="s">
        <v>2849</v>
      </c>
      <c r="D41" s="571" t="s">
        <v>96</v>
      </c>
      <c r="E41" s="571" t="s">
        <v>87</v>
      </c>
      <c r="F41" s="571" t="s">
        <v>91</v>
      </c>
      <c r="G41" s="142"/>
      <c r="H41" s="566" t="s">
        <v>92</v>
      </c>
      <c r="I41" s="571" t="s">
        <v>93</v>
      </c>
      <c r="J41" s="566" t="s">
        <v>94</v>
      </c>
    </row>
    <row r="42" spans="2:10" ht="15.75" thickBot="1">
      <c r="B42" s="567"/>
      <c r="C42" s="567"/>
      <c r="D42" s="572"/>
      <c r="E42" s="572"/>
      <c r="F42" s="572"/>
      <c r="G42" s="143" t="s">
        <v>95</v>
      </c>
      <c r="H42" s="567"/>
      <c r="I42" s="572"/>
      <c r="J42" s="567"/>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55" t="s">
        <v>90</v>
      </c>
      <c r="C57" s="556"/>
      <c r="D57" s="556"/>
      <c r="E57" s="556"/>
      <c r="F57" s="556"/>
      <c r="G57" s="556"/>
      <c r="H57" s="556"/>
      <c r="I57" s="557"/>
      <c r="J57" s="119">
        <f>SUM(J42:J56)</f>
        <v>0</v>
      </c>
    </row>
    <row r="58" spans="2:10" ht="16.5" thickBot="1">
      <c r="B58" s="558" t="s">
        <v>4334</v>
      </c>
      <c r="C58" s="559"/>
      <c r="D58" s="559"/>
      <c r="E58" s="559"/>
      <c r="F58" s="559"/>
      <c r="G58" s="559"/>
      <c r="H58" s="559"/>
      <c r="I58" s="560">
        <f>SUM(J43:J56)</f>
        <v>0</v>
      </c>
      <c r="J58" s="561"/>
    </row>
    <row r="59" spans="2:10" ht="16.5" thickBot="1">
      <c r="B59" s="562" t="s">
        <v>97</v>
      </c>
      <c r="C59" s="563"/>
      <c r="D59" s="563"/>
      <c r="E59" s="563"/>
      <c r="F59" s="563"/>
      <c r="G59" s="563"/>
      <c r="H59" s="563"/>
      <c r="I59" s="563"/>
      <c r="J59" s="615"/>
    </row>
    <row r="60" spans="2:10" s="113" customFormat="1" ht="15" customHeight="1">
      <c r="B60" s="616"/>
      <c r="C60" s="617"/>
      <c r="D60" s="617"/>
      <c r="E60" s="617"/>
      <c r="F60" s="617"/>
      <c r="G60" s="617"/>
      <c r="H60" s="617"/>
      <c r="I60" s="617"/>
      <c r="J60" s="618"/>
    </row>
    <row r="61" spans="2:10" ht="41.25" customHeight="1" thickBot="1">
      <c r="B61" s="619"/>
      <c r="C61" s="620"/>
      <c r="D61" s="620"/>
      <c r="E61" s="620"/>
      <c r="F61" s="620"/>
      <c r="G61" s="620"/>
      <c r="H61" s="620"/>
      <c r="I61" s="620"/>
      <c r="J61" s="621"/>
    </row>
    <row r="62" spans="2:10" ht="15.75">
      <c r="B62" s="610" t="s">
        <v>770</v>
      </c>
      <c r="C62" s="611"/>
      <c r="D62" s="611"/>
      <c r="E62" s="85"/>
      <c r="F62" s="610" t="s">
        <v>771</v>
      </c>
      <c r="G62" s="611"/>
      <c r="H62" s="611"/>
      <c r="I62" s="611"/>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612"/>
      <c r="H65" s="612"/>
      <c r="I65" s="612"/>
      <c r="J65" s="65"/>
    </row>
    <row r="66" spans="2:10" ht="15">
      <c r="B66" s="73" t="s">
        <v>101</v>
      </c>
      <c r="C66" s="74"/>
      <c r="D66" s="84"/>
      <c r="E66" s="84"/>
      <c r="F66" s="73" t="s">
        <v>101</v>
      </c>
      <c r="G66" s="612"/>
      <c r="H66" s="612"/>
      <c r="I66" s="612"/>
      <c r="J66" s="65" t="s">
        <v>3198</v>
      </c>
    </row>
    <row r="67" spans="2:10" ht="15">
      <c r="B67" s="73" t="s">
        <v>102</v>
      </c>
      <c r="C67" s="74"/>
      <c r="D67" s="75" t="s">
        <v>3229</v>
      </c>
      <c r="E67" s="76"/>
      <c r="F67" s="73" t="s">
        <v>102</v>
      </c>
      <c r="G67" s="612"/>
      <c r="H67" s="612"/>
      <c r="I67" s="77" t="s">
        <v>3229</v>
      </c>
      <c r="J67" s="65"/>
    </row>
    <row r="68" spans="2:10" ht="15.75" thickBot="1">
      <c r="B68" s="78" t="s">
        <v>3176</v>
      </c>
      <c r="C68" s="79"/>
      <c r="D68" s="86"/>
      <c r="E68" s="80"/>
      <c r="F68" s="79" t="s">
        <v>3176</v>
      </c>
      <c r="G68" s="609"/>
      <c r="H68" s="609"/>
      <c r="I68" s="609"/>
      <c r="J68" s="65" t="s">
        <v>3198</v>
      </c>
    </row>
    <row r="69" spans="2:10" ht="15.75">
      <c r="B69" s="613" t="s">
        <v>772</v>
      </c>
      <c r="C69" s="614"/>
      <c r="D69" s="614"/>
      <c r="E69" s="622"/>
      <c r="F69" s="613" t="s">
        <v>103</v>
      </c>
      <c r="G69" s="614"/>
      <c r="H69" s="614"/>
      <c r="I69" s="614"/>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612"/>
      <c r="H72" s="612"/>
      <c r="I72" s="612"/>
      <c r="J72" s="65"/>
    </row>
    <row r="73" spans="2:10" ht="15">
      <c r="B73" s="73" t="s">
        <v>101</v>
      </c>
      <c r="C73" s="74"/>
      <c r="D73" s="84"/>
      <c r="E73" s="84"/>
      <c r="F73" s="73" t="s">
        <v>101</v>
      </c>
      <c r="G73" s="612"/>
      <c r="H73" s="612"/>
      <c r="I73" s="612"/>
      <c r="J73" s="65"/>
    </row>
    <row r="74" spans="2:10" ht="15">
      <c r="B74" s="73" t="s">
        <v>102</v>
      </c>
      <c r="C74" s="74"/>
      <c r="D74" s="75" t="s">
        <v>3229</v>
      </c>
      <c r="E74" s="76"/>
      <c r="F74" s="73" t="s">
        <v>102</v>
      </c>
      <c r="G74" s="612"/>
      <c r="H74" s="612"/>
      <c r="I74" s="77" t="s">
        <v>3229</v>
      </c>
      <c r="J74" s="65"/>
    </row>
    <row r="75" spans="2:10" ht="15.75" thickBot="1">
      <c r="B75" s="78" t="s">
        <v>3176</v>
      </c>
      <c r="C75" s="79"/>
      <c r="D75" s="86"/>
      <c r="E75" s="80"/>
      <c r="F75" s="79" t="s">
        <v>3176</v>
      </c>
      <c r="G75" s="609"/>
      <c r="H75" s="609"/>
      <c r="I75" s="609"/>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